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C P 2024\SEGUNDO TRIMESTRE 2026\"/>
    </mc:Choice>
  </mc:AlternateContent>
  <xr:revisionPtr revIDLastSave="0" documentId="13_ncr:1_{2007BC51-C550-4C2C-AF7E-098711753301}" xr6:coauthVersionLast="47" xr6:coauthVersionMax="47" xr10:uidLastSave="{00000000-0000-0000-0000-000000000000}"/>
  <bookViews>
    <workbookView xWindow="-120" yWindow="-120" windowWidth="20730" windowHeight="11040" tabRatio="885" xr2:uid="{00000000-000D-0000-FFFF-FFFF00000000}"/>
  </bookViews>
  <sheets>
    <sheet name="COG" sheetId="6" r:id="rId1"/>
    <sheet name="CA" sheetId="4" r:id="rId2"/>
    <sheet name="CTG" sheetId="8" r:id="rId3"/>
    <sheet name="CFG" sheetId="5" r:id="rId4"/>
  </sheets>
  <definedNames>
    <definedName name="_xlnm._FilterDatabase" localSheetId="3" hidden="1">CFG!$A$3:$G$39</definedName>
    <definedName name="_xlnm._FilterDatabase" localSheetId="0" hidden="1">COG!$A$4:$A$76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9" i="5" l="1"/>
  <c r="G39" i="5" s="1"/>
  <c r="D38" i="5"/>
  <c r="G38" i="5" s="1"/>
  <c r="D37" i="5"/>
  <c r="G37" i="5" s="1"/>
  <c r="D36" i="5"/>
  <c r="G36" i="5" s="1"/>
  <c r="G35" i="5" s="1"/>
  <c r="F35" i="5"/>
  <c r="E35" i="5"/>
  <c r="D35" i="5"/>
  <c r="C35" i="5"/>
  <c r="B35" i="5"/>
  <c r="D33" i="5"/>
  <c r="G33" i="5" s="1"/>
  <c r="G32" i="5"/>
  <c r="D32" i="5"/>
  <c r="D31" i="5"/>
  <c r="G31" i="5" s="1"/>
  <c r="G30" i="5"/>
  <c r="D30" i="5"/>
  <c r="D29" i="5"/>
  <c r="G29" i="5" s="1"/>
  <c r="G28" i="5"/>
  <c r="D28" i="5"/>
  <c r="D27" i="5"/>
  <c r="G27" i="5" s="1"/>
  <c r="G26" i="5"/>
  <c r="D26" i="5"/>
  <c r="D25" i="5"/>
  <c r="G25" i="5" s="1"/>
  <c r="G24" i="5" s="1"/>
  <c r="F24" i="5"/>
  <c r="E24" i="5"/>
  <c r="D24" i="5"/>
  <c r="C24" i="5"/>
  <c r="B24" i="5"/>
  <c r="D22" i="5"/>
  <c r="G22" i="5" s="1"/>
  <c r="D21" i="5"/>
  <c r="G21" i="5" s="1"/>
  <c r="D20" i="5"/>
  <c r="G20" i="5" s="1"/>
  <c r="D19" i="5"/>
  <c r="G19" i="5" s="1"/>
  <c r="D18" i="5"/>
  <c r="G18" i="5" s="1"/>
  <c r="D17" i="5"/>
  <c r="G17" i="5" s="1"/>
  <c r="D16" i="5"/>
  <c r="G16" i="5" s="1"/>
  <c r="F15" i="5"/>
  <c r="E15" i="5"/>
  <c r="C15" i="5"/>
  <c r="B15" i="5"/>
  <c r="D13" i="5"/>
  <c r="G13" i="5" s="1"/>
  <c r="D12" i="5"/>
  <c r="G12" i="5" s="1"/>
  <c r="D11" i="5"/>
  <c r="G11" i="5" s="1"/>
  <c r="D10" i="5"/>
  <c r="G10" i="5" s="1"/>
  <c r="D9" i="5"/>
  <c r="G9" i="5" s="1"/>
  <c r="D8" i="5"/>
  <c r="G8" i="5" s="1"/>
  <c r="D7" i="5"/>
  <c r="D5" i="5" s="1"/>
  <c r="D6" i="5"/>
  <c r="G6" i="5" s="1"/>
  <c r="F5" i="5"/>
  <c r="E5" i="5"/>
  <c r="C5" i="5"/>
  <c r="B5" i="5"/>
  <c r="D13" i="8"/>
  <c r="G13" i="8" s="1"/>
  <c r="D11" i="8"/>
  <c r="G11" i="8" s="1"/>
  <c r="D9" i="8"/>
  <c r="G9" i="8" s="1"/>
  <c r="D7" i="8"/>
  <c r="G7" i="8" s="1"/>
  <c r="D5" i="8"/>
  <c r="G5" i="8" s="1"/>
  <c r="D26" i="4"/>
  <c r="G26" i="4" s="1"/>
  <c r="D25" i="4"/>
  <c r="G25" i="4" s="1"/>
  <c r="D24" i="4"/>
  <c r="G24" i="4" s="1"/>
  <c r="D23" i="4"/>
  <c r="G23" i="4" s="1"/>
  <c r="D22" i="4"/>
  <c r="G22" i="4" s="1"/>
  <c r="D21" i="4"/>
  <c r="G21" i="4" s="1"/>
  <c r="D20" i="4"/>
  <c r="G20" i="4" s="1"/>
  <c r="D19" i="4"/>
  <c r="G19" i="4" s="1"/>
  <c r="D18" i="4"/>
  <c r="G18" i="4" s="1"/>
  <c r="D17" i="4"/>
  <c r="G17" i="4" s="1"/>
  <c r="D16" i="4"/>
  <c r="G16" i="4" s="1"/>
  <c r="D15" i="4"/>
  <c r="G15" i="4" s="1"/>
  <c r="D14" i="4"/>
  <c r="G14" i="4" s="1"/>
  <c r="D13" i="4"/>
  <c r="G13" i="4" s="1"/>
  <c r="D12" i="4"/>
  <c r="G12" i="4" s="1"/>
  <c r="D11" i="4"/>
  <c r="G11" i="4" s="1"/>
  <c r="D10" i="4"/>
  <c r="G10" i="4" s="1"/>
  <c r="D9" i="4"/>
  <c r="G9" i="4" s="1"/>
  <c r="D8" i="4"/>
  <c r="G8" i="4" s="1"/>
  <c r="D7" i="4"/>
  <c r="G7" i="4" s="1"/>
  <c r="D6" i="4"/>
  <c r="G6" i="4" s="1"/>
  <c r="D5" i="4"/>
  <c r="G5" i="4" s="1"/>
  <c r="D75" i="6"/>
  <c r="G75" i="6" s="1"/>
  <c r="G74" i="6"/>
  <c r="D74" i="6"/>
  <c r="D73" i="6"/>
  <c r="G73" i="6" s="1"/>
  <c r="G72" i="6"/>
  <c r="D72" i="6"/>
  <c r="D71" i="6"/>
  <c r="G71" i="6" s="1"/>
  <c r="G70" i="6"/>
  <c r="D70" i="6"/>
  <c r="D69" i="6"/>
  <c r="G69" i="6" s="1"/>
  <c r="F68" i="6"/>
  <c r="E68" i="6"/>
  <c r="C68" i="6"/>
  <c r="D68" i="6" s="1"/>
  <c r="G68" i="6" s="1"/>
  <c r="B68" i="6"/>
  <c r="D67" i="6"/>
  <c r="G67" i="6" s="1"/>
  <c r="G66" i="6"/>
  <c r="D66" i="6"/>
  <c r="D65" i="6"/>
  <c r="G65" i="6" s="1"/>
  <c r="F64" i="6"/>
  <c r="E64" i="6"/>
  <c r="C64" i="6"/>
  <c r="D64" i="6" s="1"/>
  <c r="G64" i="6" s="1"/>
  <c r="B64" i="6"/>
  <c r="D63" i="6"/>
  <c r="G63" i="6" s="1"/>
  <c r="G62" i="6"/>
  <c r="D62" i="6"/>
  <c r="D61" i="6"/>
  <c r="G61" i="6" s="1"/>
  <c r="G60" i="6"/>
  <c r="D60" i="6"/>
  <c r="D59" i="6"/>
  <c r="G59" i="6" s="1"/>
  <c r="G58" i="6"/>
  <c r="D58" i="6"/>
  <c r="D57" i="6"/>
  <c r="G57" i="6" s="1"/>
  <c r="F56" i="6"/>
  <c r="E56" i="6"/>
  <c r="C56" i="6"/>
  <c r="D56" i="6" s="1"/>
  <c r="G56" i="6" s="1"/>
  <c r="B56" i="6"/>
  <c r="D55" i="6"/>
  <c r="G55" i="6" s="1"/>
  <c r="G54" i="6"/>
  <c r="D54" i="6"/>
  <c r="D53" i="6"/>
  <c r="G53" i="6" s="1"/>
  <c r="F52" i="6"/>
  <c r="E52" i="6"/>
  <c r="C52" i="6"/>
  <c r="D52" i="6" s="1"/>
  <c r="G52" i="6" s="1"/>
  <c r="B52" i="6"/>
  <c r="D51" i="6"/>
  <c r="G51" i="6" s="1"/>
  <c r="G50" i="6"/>
  <c r="D50" i="6"/>
  <c r="D49" i="6"/>
  <c r="G49" i="6" s="1"/>
  <c r="G48" i="6"/>
  <c r="D48" i="6"/>
  <c r="D47" i="6"/>
  <c r="G47" i="6" s="1"/>
  <c r="G46" i="6"/>
  <c r="D46" i="6"/>
  <c r="D45" i="6"/>
  <c r="G45" i="6" s="1"/>
  <c r="G44" i="6"/>
  <c r="D44" i="6"/>
  <c r="D43" i="6"/>
  <c r="G43" i="6" s="1"/>
  <c r="F42" i="6"/>
  <c r="E42" i="6"/>
  <c r="C42" i="6"/>
  <c r="D42" i="6" s="1"/>
  <c r="G42" i="6" s="1"/>
  <c r="B42" i="6"/>
  <c r="D41" i="6"/>
  <c r="G41" i="6" s="1"/>
  <c r="G40" i="6"/>
  <c r="D40" i="6"/>
  <c r="D39" i="6"/>
  <c r="G39" i="6" s="1"/>
  <c r="G38" i="6"/>
  <c r="D38" i="6"/>
  <c r="D37" i="6"/>
  <c r="G37" i="6" s="1"/>
  <c r="G36" i="6"/>
  <c r="D36" i="6"/>
  <c r="D35" i="6"/>
  <c r="G35" i="6" s="1"/>
  <c r="G34" i="6"/>
  <c r="D34" i="6"/>
  <c r="D33" i="6"/>
  <c r="G33" i="6" s="1"/>
  <c r="F32" i="6"/>
  <c r="E32" i="6"/>
  <c r="C32" i="6"/>
  <c r="D32" i="6" s="1"/>
  <c r="G32" i="6" s="1"/>
  <c r="B32" i="6"/>
  <c r="D31" i="6"/>
  <c r="G31" i="6" s="1"/>
  <c r="G30" i="6"/>
  <c r="D30" i="6"/>
  <c r="D29" i="6"/>
  <c r="G29" i="6" s="1"/>
  <c r="G28" i="6"/>
  <c r="D28" i="6"/>
  <c r="D27" i="6"/>
  <c r="G27" i="6" s="1"/>
  <c r="G26" i="6"/>
  <c r="D26" i="6"/>
  <c r="D25" i="6"/>
  <c r="G25" i="6" s="1"/>
  <c r="G24" i="6"/>
  <c r="D24" i="6"/>
  <c r="D23" i="6"/>
  <c r="G23" i="6" s="1"/>
  <c r="F22" i="6"/>
  <c r="E22" i="6"/>
  <c r="C22" i="6"/>
  <c r="D22" i="6" s="1"/>
  <c r="G22" i="6" s="1"/>
  <c r="B22" i="6"/>
  <c r="D21" i="6"/>
  <c r="G21" i="6" s="1"/>
  <c r="G20" i="6"/>
  <c r="D20" i="6"/>
  <c r="D19" i="6"/>
  <c r="G19" i="6" s="1"/>
  <c r="G18" i="6"/>
  <c r="D18" i="6"/>
  <c r="D17" i="6"/>
  <c r="G17" i="6" s="1"/>
  <c r="G16" i="6"/>
  <c r="D16" i="6"/>
  <c r="D15" i="6"/>
  <c r="G15" i="6" s="1"/>
  <c r="G14" i="6"/>
  <c r="D14" i="6"/>
  <c r="D13" i="6"/>
  <c r="G13" i="6" s="1"/>
  <c r="F12" i="6"/>
  <c r="E12" i="6"/>
  <c r="C12" i="6"/>
  <c r="D12" i="6" s="1"/>
  <c r="G12" i="6" s="1"/>
  <c r="B12" i="6"/>
  <c r="D11" i="6"/>
  <c r="G11" i="6" s="1"/>
  <c r="G10" i="6"/>
  <c r="D10" i="6"/>
  <c r="D9" i="6"/>
  <c r="G9" i="6" s="1"/>
  <c r="G8" i="6"/>
  <c r="D8" i="6"/>
  <c r="D7" i="6"/>
  <c r="G7" i="6" s="1"/>
  <c r="G6" i="6"/>
  <c r="D6" i="6"/>
  <c r="D5" i="6"/>
  <c r="G5" i="6" s="1"/>
  <c r="F4" i="6"/>
  <c r="F76" i="6" s="1"/>
  <c r="E4" i="6"/>
  <c r="E76" i="6" s="1"/>
  <c r="C4" i="6"/>
  <c r="D4" i="6" s="1"/>
  <c r="B4" i="6"/>
  <c r="B76" i="6" s="1"/>
  <c r="G15" i="5" l="1"/>
  <c r="D15" i="5"/>
  <c r="G7" i="5"/>
  <c r="G5" i="5" s="1"/>
  <c r="D76" i="6"/>
  <c r="G4" i="6"/>
  <c r="G76" i="6" s="1"/>
  <c r="C76" i="6"/>
  <c r="F63" i="4" l="1"/>
  <c r="E63" i="4"/>
  <c r="C63" i="4"/>
  <c r="B63" i="4"/>
  <c r="D61" i="4"/>
  <c r="G61" i="4" s="1"/>
  <c r="D59" i="4"/>
  <c r="G59" i="4" s="1"/>
  <c r="D57" i="4"/>
  <c r="G57" i="4" s="1"/>
  <c r="D55" i="4"/>
  <c r="G55" i="4" s="1"/>
  <c r="D53" i="4"/>
  <c r="G53" i="4" s="1"/>
  <c r="D51" i="4"/>
  <c r="G51" i="4" s="1"/>
  <c r="D49" i="4"/>
  <c r="G49" i="4" s="1"/>
  <c r="D47" i="4"/>
  <c r="G47" i="4" s="1"/>
  <c r="F40" i="4"/>
  <c r="E40" i="4"/>
  <c r="C40" i="4"/>
  <c r="B40" i="4"/>
  <c r="D38" i="4"/>
  <c r="G38" i="4" s="1"/>
  <c r="D37" i="4"/>
  <c r="G37" i="4" s="1"/>
  <c r="D36" i="4"/>
  <c r="G36" i="4" s="1"/>
  <c r="D35" i="4"/>
  <c r="F29" i="4"/>
  <c r="E29" i="4"/>
  <c r="C29" i="4"/>
  <c r="B29" i="4"/>
  <c r="D28" i="4"/>
  <c r="G28" i="4" s="1"/>
  <c r="D27" i="4"/>
  <c r="G27" i="4" s="1"/>
  <c r="F15" i="8"/>
  <c r="E15" i="8"/>
  <c r="C15" i="8"/>
  <c r="B15" i="8"/>
  <c r="E41" i="5"/>
  <c r="C41" i="5" l="1"/>
  <c r="G29" i="4"/>
  <c r="D40" i="4"/>
  <c r="G63" i="4"/>
  <c r="F41" i="5"/>
  <c r="B41" i="5"/>
  <c r="D63" i="4"/>
  <c r="G35" i="4"/>
  <c r="G40" i="4" s="1"/>
  <c r="D29" i="4"/>
  <c r="G15" i="8"/>
  <c r="D15" i="8"/>
  <c r="D41" i="5" l="1"/>
  <c r="G41" i="5"/>
</calcChain>
</file>

<file path=xl/sharedStrings.xml><?xml version="1.0" encoding="utf-8"?>
<sst xmlns="http://schemas.openxmlformats.org/spreadsheetml/2006/main" count="231" uniqueCount="162">
  <si>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</si>
  <si>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</si>
  <si>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</si>
  <si>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</si>
  <si>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</si>
  <si>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</si>
  <si>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</si>
  <si>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</si>
  <si>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</si>
  <si>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</si>
  <si>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</si>
  <si>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</si>
  <si>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</si>
  <si>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</si>
  <si>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</si>
  <si>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</si>
  <si>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</si>
  <si>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</si>
  <si>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</si>
  <si>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</si>
  <si>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</si>
  <si>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</si>
  <si>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</si>
  <si>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</si>
  <si>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</si>
  <si>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</si>
  <si>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</si>
  <si>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</si>
  <si>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</si>
  <si>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</si>
  <si>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</si>
  <si>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</si>
  <si>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</si>
  <si>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</si>
  <si>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</si>
  <si>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</si>
  <si>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</si>
  <si>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</si>
  <si>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</si>
  <si>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</si>
  <si>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</si>
  <si>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</si>
  <si>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</si>
  <si>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</si>
  <si>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</si>
  <si>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</si>
  <si>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</si>
  <si>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</si>
  <si>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</si>
  <si>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</si>
  <si>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</si>
  <si>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</si>
  <si>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</si>
  <si>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</si>
  <si>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</si>
  <si>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</si>
  <si>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</si>
  <si>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</si>
  <si>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</si>
  <si>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</si>
  <si>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</si>
  <si>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</si>
  <si>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</si>
  <si>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</si>
  <si>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</si>
  <si>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</si>
  <si>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</si>
  <si>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</si>
  <si>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</si>
  <si>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</si>
  <si>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</si>
  <si>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</si>
  <si>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</si>
  <si>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</si>
  <si>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</si>
  <si>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</si>
  <si>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</si>
  <si>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</si>
  <si>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</si>
  <si>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</si>
  <si>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</si>
  <si>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</si>
  <si>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</si>
  <si>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</si>
  <si>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</si>
  <si>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</si>
  <si>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</si>
  <si>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</si>
  <si>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</si>
  <si>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</si>
  <si>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</si>
  <si>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</si>
  <si>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</si>
  <si>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</si>
  <si>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</si>
  <si>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</si>
  <si>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</si>
  <si>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</si>
  <si>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</si>
  <si>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</si>
  <si>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</si>
  <si>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</si>
  <si>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</si>
  <si>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</si>
  <si>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</si>
  <si>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</si>
  <si>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</si>
  <si>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</si>
  <si>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</si>
  <si>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</si>
  <si>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</si>
  <si>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</si>
  <si>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</si>
  <si>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</si>
  <si>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</si>
  <si>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</si>
  <si>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</si>
  <si>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</si>
  <si>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</si>
  <si>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</si>
  <si>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</si>
  <si>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</si>
  <si>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</si>
  <si>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</si>
  <si>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</si>
  <si>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</si>
  <si>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</si>
  <si>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Bajo protesta de decir verdad declaramos que los Estados Financieros y sus notas, son razonablemente correctos y son responsabilidad del emisor.</t>
  </si>
  <si>
    <t>____________________________________</t>
  </si>
  <si>
    <t>_________________________________</t>
  </si>
  <si>
    <t>C. J. SALOMON ESPINOLA MENDIETA</t>
  </si>
  <si>
    <t>C.P JORGE YAJZIEL AMADOR MATA</t>
  </si>
  <si>
    <t xml:space="preserve">TITULAR DE LA PRESIDENCIA  MUNICIPAL </t>
  </si>
  <si>
    <t>TESORERO MUNICIPAL</t>
  </si>
  <si>
    <t>“Bajo protesta de decir verdad declaramos que los Estados Financieros y sus notas, son razonablemente correctos y son responsabilidad del emisor”</t>
  </si>
  <si>
    <t>31111M430010000 PRESIDENTE</t>
  </si>
  <si>
    <t>31111M430020000 REGIDORES</t>
  </si>
  <si>
    <t>31111M430030000 SINDICATURA</t>
  </si>
  <si>
    <t>31111M430040000 SECRETARIA H AYUNTAMIENT</t>
  </si>
  <si>
    <t>31111M430060000 CONTRALORIA MUNICIPAL</t>
  </si>
  <si>
    <t>31111M430070000 DIRECCION DE PLANEACION</t>
  </si>
  <si>
    <t>31111M430080000 TESORERIA MUNICIPAL</t>
  </si>
  <si>
    <t>31111M430090000 DIRECCION DE COMUNICACIO</t>
  </si>
  <si>
    <t>31111M430110000 DIRECCION DE CASA DE LA</t>
  </si>
  <si>
    <t>31111M430120000 DIRECCION DE DESARROLLO</t>
  </si>
  <si>
    <t>31111M430130000 DIRECCION DESARROLLO URB</t>
  </si>
  <si>
    <t>31111M430140000 SUBDIRECCION DE DESARROL</t>
  </si>
  <si>
    <t>31111M430150000 DIRECCION DE TURISMO</t>
  </si>
  <si>
    <t>31111M430160000 DIRECCION DE SEGURIDAD P</t>
  </si>
  <si>
    <t>31111M430170000 DIRECCION TRANSITO MPAL</t>
  </si>
  <si>
    <t>31111M430180000 PROTECCION CIVIL</t>
  </si>
  <si>
    <t>31111M430190000 DIRECCION ECOLOGIA AGUA</t>
  </si>
  <si>
    <t>31111M430200000 DIRECCION DE SERVICIOS M</t>
  </si>
  <si>
    <t>31111M430210000 DIRECCION EDUCACION Y AT</t>
  </si>
  <si>
    <t>31111M430230000 COORDINACION MPAL DE LA</t>
  </si>
  <si>
    <t>31111M430240000 PROCURADURIA AUXILIAR</t>
  </si>
  <si>
    <t>31111M430250000 D COMISION MUNICIPAL DE</t>
  </si>
  <si>
    <t>Municipio de Victoria, Gto.
Estado Analítico del Ejercicio del Presupuesto de Egresos
Clasificación Administrativa
Del 1 de Enero al 31 de Marzo de 2026
(Cifras en Pesos)</t>
  </si>
  <si>
    <t>Municipio de Victoria, Gto.
Estado Analítico del Ejercicio del Presupuesto de Egresos
Clasificación por Objeto del Gasto (Capítulo y Concepto)
Del 01 de enero al 30 de junio de 2026
(Cifras en Pesos)</t>
  </si>
  <si>
    <t>Municipio de Victoria. Gto.
Estado Analítico del Ejercicio del Presupuesto de Egresos
Clasificación Administrativa
Del 01 de enero al 30 de junio de 2026
(Cifras en Pesos)</t>
  </si>
  <si>
    <t>Municipio de Victoria, Gto.
Estado Analítico del Ejercicio del Presupuesto de Egresos
Clasificación Económica (por Tipo de Gasto)
Del 01 de enero al 33 de junio de 2026
(Cifras en Pesos)</t>
  </si>
  <si>
    <t>Municipio de Victoria, Gto.
Estado Analítico del Ejercicio del Presupuesto de Egresos
Clasificación Funcional (Finalidad y Función)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</si>
</sst>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b/>
      <sz val="9"/>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1">
    <xf numFmtId="0" fontId="0" fillId="0" borderId="0" xfId="0"/>
    <xf numFmtId="0" fontId="0" fillId="0" borderId="0" xfId="0" applyProtection="1">
      <protection locked="0"/>
    </xf>
    <xf numFmtId="4" fontId="6" fillId="2" borderId="6" xfId="9" applyNumberFormat="1" applyFont="1" applyFill="1" applyBorder="1" applyAlignment="1">
      <alignment horizontal="center" vertical="center" wrapText="1"/>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0" xfId="0" applyAlignment="1" applyProtection="1">
      <alignment horizontal="left" wrapText="1"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6" fillId="2" borderId="14" xfId="9" applyFont="1" applyFill="1" applyBorder="1" applyAlignment="1">
      <alignment horizontal="center" vertical="center"/>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8" xfId="0" applyFont="1" applyBorder="1" applyAlignment="1">
      <alignment horizontal="left" vertical="center" wrapText="1" indent="1"/>
    </xf>
    <xf numFmtId="0" fontId="2" fillId="0" borderId="18" xfId="0" applyFont="1" applyBorder="1" applyAlignment="1">
      <alignment horizontal="left" vertical="center" wrapText="1"/>
    </xf>
    <xf numFmtId="0" fontId="6" fillId="0" borderId="19" xfId="0" applyFont="1" applyBorder="1" applyAlignment="1" applyProtection="1">
      <alignment horizontal="left" vertical="center" indent="1"/>
      <protection locked="0"/>
    </xf>
    <xf numFmtId="0" fontId="1" fillId="0" borderId="0" xfId="8" applyAlignment="1" applyProtection="1">
      <alignment vertical="top"/>
      <protection locked="0"/>
    </xf>
    <xf numFmtId="0" fontId="8" fillId="0" borderId="0" xfId="8" applyFont="1" applyAlignment="1" applyProtection="1">
      <alignment horizontal="center" vertical="top"/>
      <protection locked="0"/>
    </xf>
    <xf numFmtId="0" fontId="6" fillId="0" borderId="13" xfId="9" applyFont="1" applyBorder="1" applyAlignment="1">
      <alignment horizontal="center" vertical="center" wrapText="1"/>
    </xf>
    <xf numFmtId="3" fontId="6" fillId="0" borderId="13" xfId="0" applyNumberFormat="1" applyFont="1" applyBorder="1" applyProtection="1">
      <protection locked="0"/>
    </xf>
    <xf numFmtId="3" fontId="2" fillId="0" borderId="13" xfId="0" applyNumberFormat="1" applyFont="1" applyBorder="1" applyProtection="1">
      <protection locked="0"/>
    </xf>
    <xf numFmtId="3" fontId="6" fillId="0" borderId="6" xfId="0" applyNumberFormat="1" applyFont="1" applyBorder="1" applyProtection="1">
      <protection locked="0"/>
    </xf>
    <xf numFmtId="3" fontId="2" fillId="0" borderId="12" xfId="0" applyNumberFormat="1" applyFont="1" applyBorder="1" applyProtection="1">
      <protection locked="0"/>
    </xf>
    <xf numFmtId="3" fontId="6" fillId="0" borderId="12" xfId="0" applyNumberFormat="1" applyFont="1" applyBorder="1" applyProtection="1">
      <protection locked="0"/>
    </xf>
    <xf numFmtId="0" fontId="2" fillId="0" borderId="3" xfId="9" applyFont="1" applyBorder="1" applyAlignment="1">
      <alignment horizontal="left" vertical="center" indent="1"/>
    </xf>
    <xf numFmtId="0" fontId="2" fillId="0" borderId="4" xfId="0" applyFont="1" applyBorder="1" applyAlignment="1" applyProtection="1">
      <alignment horizontal="left" indent="1"/>
      <protection locked="0"/>
    </xf>
    <xf numFmtId="0" fontId="6" fillId="0" borderId="9" xfId="0" applyFont="1" applyBorder="1" applyAlignment="1" applyProtection="1">
      <alignment horizontal="center"/>
      <protection locked="0"/>
    </xf>
    <xf numFmtId="0" fontId="6" fillId="2" borderId="3" xfId="9" applyFont="1" applyFill="1" applyBorder="1" applyAlignment="1">
      <alignment vertical="center"/>
    </xf>
    <xf numFmtId="0" fontId="6" fillId="0" borderId="0" xfId="9" applyFont="1" applyAlignment="1">
      <alignment vertical="center"/>
    </xf>
    <xf numFmtId="0" fontId="0" fillId="0" borderId="0" xfId="0" applyAlignment="1" applyProtection="1">
      <alignment horizontal="left" indent="1"/>
      <protection locked="0"/>
    </xf>
    <xf numFmtId="0" fontId="6" fillId="0" borderId="8" xfId="0" applyFont="1" applyBorder="1" applyAlignment="1" applyProtection="1">
      <alignment horizontal="center"/>
      <protection locked="0"/>
    </xf>
    <xf numFmtId="3" fontId="6" fillId="0" borderId="11" xfId="0" applyNumberFormat="1" applyFont="1" applyBorder="1" applyProtection="1">
      <protection locked="0"/>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8" fillId="0" borderId="0" xfId="8" applyFont="1" applyAlignment="1" applyProtection="1">
      <alignment horizontal="center" vertical="top"/>
      <protection locked="0"/>
    </xf>
    <xf numFmtId="0" fontId="6" fillId="2" borderId="2" xfId="9" applyFont="1" applyFill="1" applyBorder="1" applyAlignment="1" applyProtection="1">
      <alignment horizontal="center" vertical="center" wrapText="1"/>
      <protection locked="0"/>
    </xf>
    <xf numFmtId="0" fontId="6" fillId="2" borderId="10" xfId="9" applyFont="1" applyFill="1" applyBorder="1" applyAlignment="1" applyProtection="1">
      <alignment horizontal="center" vertical="center" wrapText="1"/>
      <protection locked="0"/>
    </xf>
    <xf numFmtId="0" fontId="6" fillId="2" borderId="3" xfId="9" applyFont="1" applyFill="1" applyBorder="1" applyAlignment="1" applyProtection="1">
      <alignment horizontal="center" vertical="center" wrapText="1"/>
      <protection locked="0"/>
    </xf>
    <xf numFmtId="0" fontId="6" fillId="2" borderId="7" xfId="9" applyFont="1" applyFill="1" applyBorder="1" applyAlignment="1" applyProtection="1">
      <alignment horizontal="center" vertical="center" wrapText="1"/>
      <protection locked="0"/>
    </xf>
    <xf numFmtId="0" fontId="6" fillId="2" borderId="8" xfId="9" applyFont="1" applyFill="1" applyBorder="1" applyAlignment="1" applyProtection="1">
      <alignment horizontal="center" vertical="center" wrapText="1"/>
      <protection locked="0"/>
    </xf>
    <xf numFmtId="0" fontId="6" fillId="2" borderId="9" xfId="9"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373380</xdr:colOff>
      <xdr:row>0</xdr:row>
      <xdr:rowOff>45720</xdr:rowOff>
    </xdr:from>
    <xdr:to>
      <xdr:col>0</xdr:col>
      <xdr:colOff>1181100</xdr:colOff>
      <xdr:row>0</xdr:row>
      <xdr:rowOff>609600</xdr:rowOff>
    </xdr:to>
    <xdr:pic>
      <xdr:nvPicPr>
        <xdr:cNvPr id="2" name="Imagen 1">
          <a:extLst>
            <a:ext uri="{FF2B5EF4-FFF2-40B4-BE49-F238E27FC236}">
              <a16:creationId xmlns:a16="http://schemas.microsoft.com/office/drawing/2014/main" id="{851465D2-B40B-4C66-9E47-8ECCAAC7B4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 y="45720"/>
          <a:ext cx="807720" cy="5638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99060</xdr:colOff>
      <xdr:row>0</xdr:row>
      <xdr:rowOff>60960</xdr:rowOff>
    </xdr:from>
    <xdr:to>
      <xdr:col>0</xdr:col>
      <xdr:colOff>906780</xdr:colOff>
      <xdr:row>0</xdr:row>
      <xdr:rowOff>624840</xdr:rowOff>
    </xdr:to>
    <xdr:pic>
      <xdr:nvPicPr>
        <xdr:cNvPr id="2" name="Imagen 1">
          <a:extLst>
            <a:ext uri="{FF2B5EF4-FFF2-40B4-BE49-F238E27FC236}">
              <a16:creationId xmlns:a16="http://schemas.microsoft.com/office/drawing/2014/main" id="{09782323-1D4E-4226-8A7D-54E861A0BA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 y="60960"/>
          <a:ext cx="807720" cy="5638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167640</xdr:colOff>
      <xdr:row>0</xdr:row>
      <xdr:rowOff>30480</xdr:rowOff>
    </xdr:from>
    <xdr:to>
      <xdr:col>0</xdr:col>
      <xdr:colOff>1066800</xdr:colOff>
      <xdr:row>0</xdr:row>
      <xdr:rowOff>655320</xdr:rowOff>
    </xdr:to>
    <xdr:pic>
      <xdr:nvPicPr>
        <xdr:cNvPr id="2" name="Imagen 1">
          <a:extLst>
            <a:ext uri="{FF2B5EF4-FFF2-40B4-BE49-F238E27FC236}">
              <a16:creationId xmlns:a16="http://schemas.microsoft.com/office/drawing/2014/main" id="{0196391D-41C5-4278-AB5E-FFF97C9E15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 y="30480"/>
          <a:ext cx="899160" cy="6248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304800</xdr:colOff>
      <xdr:row>0</xdr:row>
      <xdr:rowOff>30480</xdr:rowOff>
    </xdr:from>
    <xdr:to>
      <xdr:col>0</xdr:col>
      <xdr:colOff>1234440</xdr:colOff>
      <xdr:row>0</xdr:row>
      <xdr:rowOff>640080</xdr:rowOff>
    </xdr:to>
    <xdr:pic>
      <xdr:nvPicPr>
        <xdr:cNvPr id="2" name="Imagen 1">
          <a:extLst>
            <a:ext uri="{FF2B5EF4-FFF2-40B4-BE49-F238E27FC236}">
              <a16:creationId xmlns:a16="http://schemas.microsoft.com/office/drawing/2014/main" id="{15211ABC-652C-4ABA-9E2D-C0D353155D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30480"/>
          <a:ext cx="929640" cy="6096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7"/>
  <sheetViews>
    <sheetView showGridLines="0" tabSelected="1" workbookViewId="0">
      <selection activeCell="A12" sqref="A12"/>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54.95" customHeight="1" x14ac:dyDescent="0.2">
      <c r="A1" s="46" t="s">
        <v>158</v>
      </c>
      <c r="B1" s="47"/>
      <c r="C1" s="47"/>
      <c r="D1" s="47"/>
      <c r="E1" s="47"/>
      <c r="F1" s="47"/>
      <c r="G1" s="48"/>
    </row>
    <row r="2" spans="1:7" x14ac:dyDescent="0.2">
      <c r="A2" s="4"/>
      <c r="B2" s="6" t="s">
        <v>0</v>
      </c>
      <c r="C2" s="7"/>
      <c r="D2" s="7"/>
      <c r="E2" s="7"/>
      <c r="F2" s="8"/>
      <c r="G2" s="49" t="s">
        <v>1</v>
      </c>
    </row>
    <row r="3" spans="1:7" ht="24.95" customHeight="1" x14ac:dyDescent="0.2">
      <c r="A3" s="17" t="s">
        <v>2</v>
      </c>
      <c r="B3" s="2" t="s">
        <v>3</v>
      </c>
      <c r="C3" s="2" t="s">
        <v>4</v>
      </c>
      <c r="D3" s="2" t="s">
        <v>5</v>
      </c>
      <c r="E3" s="2" t="s">
        <v>6</v>
      </c>
      <c r="F3" s="2" t="s">
        <v>7</v>
      </c>
      <c r="G3" s="50"/>
    </row>
    <row r="4" spans="1:7" x14ac:dyDescent="0.2">
      <c r="A4" s="16" t="s">
        <v>26</v>
      </c>
      <c r="B4" s="45">
        <f>SUM(B5:B11)</f>
        <v>49973781.280000001</v>
      </c>
      <c r="C4" s="45">
        <f>SUM(C5:C11)</f>
        <v>725224</v>
      </c>
      <c r="D4" s="45">
        <f>B4+C4</f>
        <v>50699005.280000001</v>
      </c>
      <c r="E4" s="45">
        <f>SUM(E5:E11)</f>
        <v>19277852.59</v>
      </c>
      <c r="F4" s="45">
        <f>SUM(F5:F11)</f>
        <v>19277852.59</v>
      </c>
      <c r="G4" s="45">
        <f>D4-E4</f>
        <v>31421152.690000001</v>
      </c>
    </row>
    <row r="5" spans="1:7" x14ac:dyDescent="0.2">
      <c r="A5" s="13" t="s">
        <v>27</v>
      </c>
      <c r="B5" s="34">
        <v>30862525.440000001</v>
      </c>
      <c r="C5" s="34">
        <v>0</v>
      </c>
      <c r="D5" s="34">
        <f t="shared" ref="D5:D68" si="0">B5+C5</f>
        <v>30862525.440000001</v>
      </c>
      <c r="E5" s="34">
        <v>13099456.07</v>
      </c>
      <c r="F5" s="34">
        <v>13099456.07</v>
      </c>
      <c r="G5" s="34">
        <f t="shared" ref="G5:G68" si="1">D5-E5</f>
        <v>17763069.370000001</v>
      </c>
    </row>
    <row r="6" spans="1:7" x14ac:dyDescent="0.2">
      <c r="A6" s="13" t="s">
        <v>28</v>
      </c>
      <c r="B6" s="34">
        <v>10257177.73</v>
      </c>
      <c r="C6" s="34">
        <v>511600</v>
      </c>
      <c r="D6" s="34">
        <f t="shared" si="0"/>
        <v>10768777.73</v>
      </c>
      <c r="E6" s="34">
        <v>4914118.8</v>
      </c>
      <c r="F6" s="34">
        <v>4914118.8</v>
      </c>
      <c r="G6" s="34">
        <f t="shared" si="1"/>
        <v>5854658.9300000006</v>
      </c>
    </row>
    <row r="7" spans="1:7" x14ac:dyDescent="0.2">
      <c r="A7" s="13" t="s">
        <v>29</v>
      </c>
      <c r="B7" s="34">
        <v>5066522.1100000003</v>
      </c>
      <c r="C7" s="34">
        <v>206032</v>
      </c>
      <c r="D7" s="34">
        <f t="shared" si="0"/>
        <v>5272554.1100000003</v>
      </c>
      <c r="E7" s="34">
        <v>121809.89</v>
      </c>
      <c r="F7" s="34">
        <v>121809.89</v>
      </c>
      <c r="G7" s="34">
        <f t="shared" si="1"/>
        <v>5150744.2200000007</v>
      </c>
    </row>
    <row r="8" spans="1:7" x14ac:dyDescent="0.2">
      <c r="A8" s="13" t="s">
        <v>30</v>
      </c>
      <c r="B8" s="34">
        <v>1548000</v>
      </c>
      <c r="C8" s="34">
        <v>23600</v>
      </c>
      <c r="D8" s="34">
        <f t="shared" si="0"/>
        <v>1571600</v>
      </c>
      <c r="E8" s="34">
        <v>352851.27</v>
      </c>
      <c r="F8" s="34">
        <v>352851.27</v>
      </c>
      <c r="G8" s="34">
        <f t="shared" si="1"/>
        <v>1218748.73</v>
      </c>
    </row>
    <row r="9" spans="1:7" x14ac:dyDescent="0.2">
      <c r="A9" s="13" t="s">
        <v>31</v>
      </c>
      <c r="B9" s="34">
        <v>2239556</v>
      </c>
      <c r="C9" s="34">
        <v>-16008</v>
      </c>
      <c r="D9" s="34">
        <f t="shared" si="0"/>
        <v>2223548</v>
      </c>
      <c r="E9" s="34">
        <v>789616.56</v>
      </c>
      <c r="F9" s="34">
        <v>789616.56</v>
      </c>
      <c r="G9" s="34">
        <f t="shared" si="1"/>
        <v>1433931.44</v>
      </c>
    </row>
    <row r="10" spans="1:7" x14ac:dyDescent="0.2">
      <c r="A10" s="13" t="s">
        <v>32</v>
      </c>
      <c r="B10" s="34">
        <v>0</v>
      </c>
      <c r="C10" s="34">
        <v>0</v>
      </c>
      <c r="D10" s="34">
        <f t="shared" si="0"/>
        <v>0</v>
      </c>
      <c r="E10" s="34">
        <v>0</v>
      </c>
      <c r="F10" s="34">
        <v>0</v>
      </c>
      <c r="G10" s="34">
        <f t="shared" si="1"/>
        <v>0</v>
      </c>
    </row>
    <row r="11" spans="1:7" x14ac:dyDescent="0.2">
      <c r="A11" s="13" t="s">
        <v>33</v>
      </c>
      <c r="B11" s="34">
        <v>0</v>
      </c>
      <c r="C11" s="34">
        <v>0</v>
      </c>
      <c r="D11" s="34">
        <f t="shared" si="0"/>
        <v>0</v>
      </c>
      <c r="E11" s="34">
        <v>0</v>
      </c>
      <c r="F11" s="34">
        <v>0</v>
      </c>
      <c r="G11" s="34">
        <f t="shared" si="1"/>
        <v>0</v>
      </c>
    </row>
    <row r="12" spans="1:7" x14ac:dyDescent="0.2">
      <c r="A12" s="16" t="s">
        <v>34</v>
      </c>
      <c r="B12" s="33">
        <f>SUM(B13:B21)</f>
        <v>16147702.449999999</v>
      </c>
      <c r="C12" s="33">
        <f>SUM(C13:C21)</f>
        <v>1083052.9300000002</v>
      </c>
      <c r="D12" s="33">
        <f t="shared" si="0"/>
        <v>17230755.379999999</v>
      </c>
      <c r="E12" s="33">
        <f>SUM(E13:E21)</f>
        <v>8508683.2299999986</v>
      </c>
      <c r="F12" s="33">
        <f>SUM(F13:F21)</f>
        <v>8508683.2299999986</v>
      </c>
      <c r="G12" s="33">
        <f t="shared" si="1"/>
        <v>8722072.1500000004</v>
      </c>
    </row>
    <row r="13" spans="1:7" x14ac:dyDescent="0.2">
      <c r="A13" s="13" t="s">
        <v>35</v>
      </c>
      <c r="B13" s="34">
        <v>961086.81</v>
      </c>
      <c r="C13" s="34">
        <v>169110.39</v>
      </c>
      <c r="D13" s="34">
        <f t="shared" si="0"/>
        <v>1130197.2000000002</v>
      </c>
      <c r="E13" s="34">
        <v>536288.04</v>
      </c>
      <c r="F13" s="34">
        <v>536288.04</v>
      </c>
      <c r="G13" s="34">
        <f t="shared" si="1"/>
        <v>593909.16000000015</v>
      </c>
    </row>
    <row r="14" spans="1:7" x14ac:dyDescent="0.2">
      <c r="A14" s="13" t="s">
        <v>36</v>
      </c>
      <c r="B14" s="34">
        <v>711831.9</v>
      </c>
      <c r="C14" s="34">
        <v>855002.9</v>
      </c>
      <c r="D14" s="34">
        <f t="shared" si="0"/>
        <v>1566834.8</v>
      </c>
      <c r="E14" s="34">
        <v>690676.76</v>
      </c>
      <c r="F14" s="34">
        <v>690676.76</v>
      </c>
      <c r="G14" s="34">
        <f t="shared" si="1"/>
        <v>876158.04</v>
      </c>
    </row>
    <row r="15" spans="1:7" x14ac:dyDescent="0.2">
      <c r="A15" s="13" t="s">
        <v>37</v>
      </c>
      <c r="B15" s="34">
        <v>183664</v>
      </c>
      <c r="C15" s="34">
        <v>26416</v>
      </c>
      <c r="D15" s="34">
        <f t="shared" si="0"/>
        <v>210080</v>
      </c>
      <c r="E15" s="34">
        <v>73869.5</v>
      </c>
      <c r="F15" s="34">
        <v>73869.5</v>
      </c>
      <c r="G15" s="34">
        <f t="shared" si="1"/>
        <v>136210.5</v>
      </c>
    </row>
    <row r="16" spans="1:7" x14ac:dyDescent="0.2">
      <c r="A16" s="13" t="s">
        <v>38</v>
      </c>
      <c r="B16" s="34">
        <v>4190740.82</v>
      </c>
      <c r="C16" s="34">
        <v>-159963.59</v>
      </c>
      <c r="D16" s="34">
        <f t="shared" si="0"/>
        <v>4030777.23</v>
      </c>
      <c r="E16" s="34">
        <v>1855372</v>
      </c>
      <c r="F16" s="34">
        <v>1855372</v>
      </c>
      <c r="G16" s="34">
        <f t="shared" si="1"/>
        <v>2175405.23</v>
      </c>
    </row>
    <row r="17" spans="1:7" x14ac:dyDescent="0.2">
      <c r="A17" s="13" t="s">
        <v>39</v>
      </c>
      <c r="B17" s="34">
        <v>145288</v>
      </c>
      <c r="C17" s="34">
        <v>9625</v>
      </c>
      <c r="D17" s="34">
        <f t="shared" si="0"/>
        <v>154913</v>
      </c>
      <c r="E17" s="34">
        <v>93902.85</v>
      </c>
      <c r="F17" s="34">
        <v>93902.85</v>
      </c>
      <c r="G17" s="34">
        <f t="shared" si="1"/>
        <v>61010.149999999994</v>
      </c>
    </row>
    <row r="18" spans="1:7" x14ac:dyDescent="0.2">
      <c r="A18" s="13" t="s">
        <v>40</v>
      </c>
      <c r="B18" s="34">
        <v>8715487.9800000004</v>
      </c>
      <c r="C18" s="34">
        <v>327902.40000000002</v>
      </c>
      <c r="D18" s="34">
        <f t="shared" si="0"/>
        <v>9043390.3800000008</v>
      </c>
      <c r="E18" s="34">
        <v>4860402.0999999996</v>
      </c>
      <c r="F18" s="34">
        <v>4860402.0999999996</v>
      </c>
      <c r="G18" s="34">
        <f t="shared" si="1"/>
        <v>4182988.2800000012</v>
      </c>
    </row>
    <row r="19" spans="1:7" x14ac:dyDescent="0.2">
      <c r="A19" s="13" t="s">
        <v>41</v>
      </c>
      <c r="B19" s="34">
        <v>1215173.3400000001</v>
      </c>
      <c r="C19" s="34">
        <v>-235254.38</v>
      </c>
      <c r="D19" s="34">
        <f t="shared" si="0"/>
        <v>979918.96000000008</v>
      </c>
      <c r="E19" s="34">
        <v>340453.77</v>
      </c>
      <c r="F19" s="34">
        <v>340453.77</v>
      </c>
      <c r="G19" s="34">
        <f t="shared" si="1"/>
        <v>639465.19000000006</v>
      </c>
    </row>
    <row r="20" spans="1:7" x14ac:dyDescent="0.2">
      <c r="A20" s="13" t="s">
        <v>42</v>
      </c>
      <c r="B20" s="34">
        <v>0</v>
      </c>
      <c r="C20" s="34">
        <v>14400.01</v>
      </c>
      <c r="D20" s="34">
        <f t="shared" si="0"/>
        <v>14400.01</v>
      </c>
      <c r="E20" s="34">
        <v>14400.01</v>
      </c>
      <c r="F20" s="34">
        <v>14400.01</v>
      </c>
      <c r="G20" s="34">
        <f t="shared" si="1"/>
        <v>0</v>
      </c>
    </row>
    <row r="21" spans="1:7" x14ac:dyDescent="0.2">
      <c r="A21" s="13" t="s">
        <v>43</v>
      </c>
      <c r="B21" s="34">
        <v>24429.599999999999</v>
      </c>
      <c r="C21" s="34">
        <v>75814.2</v>
      </c>
      <c r="D21" s="34">
        <f t="shared" si="0"/>
        <v>100243.79999999999</v>
      </c>
      <c r="E21" s="34">
        <v>43318.2</v>
      </c>
      <c r="F21" s="34">
        <v>43318.2</v>
      </c>
      <c r="G21" s="34">
        <f t="shared" si="1"/>
        <v>56925.599999999991</v>
      </c>
    </row>
    <row r="22" spans="1:7" x14ac:dyDescent="0.2">
      <c r="A22" s="16" t="s">
        <v>44</v>
      </c>
      <c r="B22" s="33">
        <f>SUM(B23:B31)</f>
        <v>21486272.130000003</v>
      </c>
      <c r="C22" s="33">
        <f>SUM(C23:C31)</f>
        <v>5140023.4099999992</v>
      </c>
      <c r="D22" s="33">
        <f t="shared" si="0"/>
        <v>26626295.540000003</v>
      </c>
      <c r="E22" s="33">
        <f>SUM(E23:E31)</f>
        <v>14820440.68</v>
      </c>
      <c r="F22" s="33">
        <f>SUM(F23:F31)</f>
        <v>14820440.68</v>
      </c>
      <c r="G22" s="33">
        <f t="shared" si="1"/>
        <v>11805854.860000003</v>
      </c>
    </row>
    <row r="23" spans="1:7" x14ac:dyDescent="0.2">
      <c r="A23" s="13" t="s">
        <v>45</v>
      </c>
      <c r="B23" s="34">
        <v>5852203.4500000002</v>
      </c>
      <c r="C23" s="34">
        <v>-476065.66</v>
      </c>
      <c r="D23" s="34">
        <f t="shared" si="0"/>
        <v>5376137.79</v>
      </c>
      <c r="E23" s="34">
        <v>3627086</v>
      </c>
      <c r="F23" s="34">
        <v>3627086</v>
      </c>
      <c r="G23" s="34">
        <f t="shared" si="1"/>
        <v>1749051.79</v>
      </c>
    </row>
    <row r="24" spans="1:7" x14ac:dyDescent="0.2">
      <c r="A24" s="13" t="s">
        <v>46</v>
      </c>
      <c r="B24" s="34">
        <v>1602824</v>
      </c>
      <c r="C24" s="34">
        <v>-592146.06000000006</v>
      </c>
      <c r="D24" s="34">
        <f t="shared" si="0"/>
        <v>1010677.94</v>
      </c>
      <c r="E24" s="34">
        <v>219113.92</v>
      </c>
      <c r="F24" s="34">
        <v>219113.92</v>
      </c>
      <c r="G24" s="34">
        <f t="shared" si="1"/>
        <v>791564.0199999999</v>
      </c>
    </row>
    <row r="25" spans="1:7" x14ac:dyDescent="0.2">
      <c r="A25" s="13" t="s">
        <v>47</v>
      </c>
      <c r="B25" s="34">
        <v>2622124.59</v>
      </c>
      <c r="C25" s="34">
        <v>-326651.96999999997</v>
      </c>
      <c r="D25" s="34">
        <f t="shared" si="0"/>
        <v>2295472.62</v>
      </c>
      <c r="E25" s="34">
        <v>188239.62</v>
      </c>
      <c r="F25" s="34">
        <v>188239.62</v>
      </c>
      <c r="G25" s="34">
        <f t="shared" si="1"/>
        <v>2107233</v>
      </c>
    </row>
    <row r="26" spans="1:7" x14ac:dyDescent="0.2">
      <c r="A26" s="13" t="s">
        <v>48</v>
      </c>
      <c r="B26" s="34">
        <v>214544</v>
      </c>
      <c r="C26" s="34">
        <v>376597.36</v>
      </c>
      <c r="D26" s="34">
        <f t="shared" si="0"/>
        <v>591141.36</v>
      </c>
      <c r="E26" s="34">
        <v>327052.28000000003</v>
      </c>
      <c r="F26" s="34">
        <v>327052.28000000003</v>
      </c>
      <c r="G26" s="34">
        <f t="shared" si="1"/>
        <v>264089.07999999996</v>
      </c>
    </row>
    <row r="27" spans="1:7" x14ac:dyDescent="0.2">
      <c r="A27" s="13" t="s">
        <v>49</v>
      </c>
      <c r="B27" s="34">
        <v>3948576</v>
      </c>
      <c r="C27" s="34">
        <v>977218.47</v>
      </c>
      <c r="D27" s="34">
        <f t="shared" si="0"/>
        <v>4925794.47</v>
      </c>
      <c r="E27" s="34">
        <v>2435897.7400000002</v>
      </c>
      <c r="F27" s="34">
        <v>2435897.7400000002</v>
      </c>
      <c r="G27" s="34">
        <f t="shared" si="1"/>
        <v>2489896.7299999995</v>
      </c>
    </row>
    <row r="28" spans="1:7" x14ac:dyDescent="0.2">
      <c r="A28" s="13" t="s">
        <v>50</v>
      </c>
      <c r="B28" s="34">
        <v>247520</v>
      </c>
      <c r="C28" s="34">
        <v>-200529.35</v>
      </c>
      <c r="D28" s="34">
        <f t="shared" si="0"/>
        <v>46990.649999999994</v>
      </c>
      <c r="E28" s="34">
        <v>0</v>
      </c>
      <c r="F28" s="34">
        <v>0</v>
      </c>
      <c r="G28" s="34">
        <f t="shared" si="1"/>
        <v>46990.649999999994</v>
      </c>
    </row>
    <row r="29" spans="1:7" x14ac:dyDescent="0.2">
      <c r="A29" s="13" t="s">
        <v>51</v>
      </c>
      <c r="B29" s="34">
        <v>326217.59999999998</v>
      </c>
      <c r="C29" s="34">
        <v>212428.48</v>
      </c>
      <c r="D29" s="34">
        <f t="shared" si="0"/>
        <v>538646.07999999996</v>
      </c>
      <c r="E29" s="34">
        <v>311899.77</v>
      </c>
      <c r="F29" s="34">
        <v>311899.77</v>
      </c>
      <c r="G29" s="34">
        <f t="shared" si="1"/>
        <v>226746.30999999994</v>
      </c>
    </row>
    <row r="30" spans="1:7" x14ac:dyDescent="0.2">
      <c r="A30" s="13" t="s">
        <v>52</v>
      </c>
      <c r="B30" s="34">
        <v>4322840</v>
      </c>
      <c r="C30" s="34">
        <v>4601452</v>
      </c>
      <c r="D30" s="34">
        <f t="shared" si="0"/>
        <v>8924292</v>
      </c>
      <c r="E30" s="34">
        <v>6978631.0499999998</v>
      </c>
      <c r="F30" s="34">
        <v>6978631.0499999998</v>
      </c>
      <c r="G30" s="34">
        <f t="shared" si="1"/>
        <v>1945660.9500000002</v>
      </c>
    </row>
    <row r="31" spans="1:7" x14ac:dyDescent="0.2">
      <c r="A31" s="13" t="s">
        <v>53</v>
      </c>
      <c r="B31" s="34">
        <v>2349422.4900000002</v>
      </c>
      <c r="C31" s="34">
        <v>567720.14</v>
      </c>
      <c r="D31" s="34">
        <f t="shared" si="0"/>
        <v>2917142.6300000004</v>
      </c>
      <c r="E31" s="34">
        <v>732520.3</v>
      </c>
      <c r="F31" s="34">
        <v>732520.3</v>
      </c>
      <c r="G31" s="34">
        <f t="shared" si="1"/>
        <v>2184622.33</v>
      </c>
    </row>
    <row r="32" spans="1:7" x14ac:dyDescent="0.2">
      <c r="A32" s="16" t="s">
        <v>54</v>
      </c>
      <c r="B32" s="33">
        <f>SUM(B33:B41)</f>
        <v>45131445.140000001</v>
      </c>
      <c r="C32" s="33">
        <f>SUM(C33:C41)</f>
        <v>4303645.3600000003</v>
      </c>
      <c r="D32" s="33">
        <f t="shared" si="0"/>
        <v>49435090.5</v>
      </c>
      <c r="E32" s="33">
        <f>SUM(E33:E41)</f>
        <v>15030394.01</v>
      </c>
      <c r="F32" s="33">
        <f>SUM(F33:F41)</f>
        <v>15030394.01</v>
      </c>
      <c r="G32" s="33">
        <f t="shared" si="1"/>
        <v>34404696.490000002</v>
      </c>
    </row>
    <row r="33" spans="1:7" x14ac:dyDescent="0.2">
      <c r="A33" s="13" t="s">
        <v>55</v>
      </c>
      <c r="B33" s="34">
        <v>0</v>
      </c>
      <c r="C33" s="34">
        <v>0</v>
      </c>
      <c r="D33" s="34">
        <f t="shared" si="0"/>
        <v>0</v>
      </c>
      <c r="E33" s="34">
        <v>0</v>
      </c>
      <c r="F33" s="34">
        <v>0</v>
      </c>
      <c r="G33" s="34">
        <f t="shared" si="1"/>
        <v>0</v>
      </c>
    </row>
    <row r="34" spans="1:7" x14ac:dyDescent="0.2">
      <c r="A34" s="13" t="s">
        <v>56</v>
      </c>
      <c r="B34" s="34">
        <v>11117940</v>
      </c>
      <c r="C34" s="34">
        <v>0</v>
      </c>
      <c r="D34" s="34">
        <f t="shared" si="0"/>
        <v>11117940</v>
      </c>
      <c r="E34" s="34">
        <v>6232344.6799999997</v>
      </c>
      <c r="F34" s="34">
        <v>6232344.6799999997</v>
      </c>
      <c r="G34" s="34">
        <f t="shared" si="1"/>
        <v>4885595.32</v>
      </c>
    </row>
    <row r="35" spans="1:7" x14ac:dyDescent="0.2">
      <c r="A35" s="13" t="s">
        <v>57</v>
      </c>
      <c r="B35" s="34">
        <v>0</v>
      </c>
      <c r="C35" s="34">
        <v>0</v>
      </c>
      <c r="D35" s="34">
        <f t="shared" si="0"/>
        <v>0</v>
      </c>
      <c r="E35" s="34">
        <v>0</v>
      </c>
      <c r="F35" s="34">
        <v>0</v>
      </c>
      <c r="G35" s="34">
        <f t="shared" si="1"/>
        <v>0</v>
      </c>
    </row>
    <row r="36" spans="1:7" x14ac:dyDescent="0.2">
      <c r="A36" s="13" t="s">
        <v>58</v>
      </c>
      <c r="B36" s="34">
        <v>34013505.140000001</v>
      </c>
      <c r="C36" s="34">
        <v>4303645.3600000003</v>
      </c>
      <c r="D36" s="34">
        <f t="shared" si="0"/>
        <v>38317150.5</v>
      </c>
      <c r="E36" s="34">
        <v>8798049.3300000001</v>
      </c>
      <c r="F36" s="34">
        <v>8798049.3300000001</v>
      </c>
      <c r="G36" s="34">
        <f t="shared" si="1"/>
        <v>29519101.170000002</v>
      </c>
    </row>
    <row r="37" spans="1:7" x14ac:dyDescent="0.2">
      <c r="A37" s="13" t="s">
        <v>24</v>
      </c>
      <c r="B37" s="34">
        <v>0</v>
      </c>
      <c r="C37" s="34">
        <v>0</v>
      </c>
      <c r="D37" s="34">
        <f t="shared" si="0"/>
        <v>0</v>
      </c>
      <c r="E37" s="34">
        <v>0</v>
      </c>
      <c r="F37" s="34">
        <v>0</v>
      </c>
      <c r="G37" s="34">
        <f t="shared" si="1"/>
        <v>0</v>
      </c>
    </row>
    <row r="38" spans="1:7" x14ac:dyDescent="0.2">
      <c r="A38" s="13" t="s">
        <v>59</v>
      </c>
      <c r="B38" s="34">
        <v>0</v>
      </c>
      <c r="C38" s="34">
        <v>0</v>
      </c>
      <c r="D38" s="34">
        <f t="shared" si="0"/>
        <v>0</v>
      </c>
      <c r="E38" s="34">
        <v>0</v>
      </c>
      <c r="F38" s="34">
        <v>0</v>
      </c>
      <c r="G38" s="34">
        <f t="shared" si="1"/>
        <v>0</v>
      </c>
    </row>
    <row r="39" spans="1:7" x14ac:dyDescent="0.2">
      <c r="A39" s="13" t="s">
        <v>60</v>
      </c>
      <c r="B39" s="34">
        <v>0</v>
      </c>
      <c r="C39" s="34">
        <v>0</v>
      </c>
      <c r="D39" s="34">
        <f t="shared" si="0"/>
        <v>0</v>
      </c>
      <c r="E39" s="34">
        <v>0</v>
      </c>
      <c r="F39" s="34">
        <v>0</v>
      </c>
      <c r="G39" s="34">
        <f t="shared" si="1"/>
        <v>0</v>
      </c>
    </row>
    <row r="40" spans="1:7" x14ac:dyDescent="0.2">
      <c r="A40" s="13" t="s">
        <v>61</v>
      </c>
      <c r="B40" s="34">
        <v>0</v>
      </c>
      <c r="C40" s="34">
        <v>0</v>
      </c>
      <c r="D40" s="34">
        <f t="shared" si="0"/>
        <v>0</v>
      </c>
      <c r="E40" s="34">
        <v>0</v>
      </c>
      <c r="F40" s="34">
        <v>0</v>
      </c>
      <c r="G40" s="34">
        <f t="shared" si="1"/>
        <v>0</v>
      </c>
    </row>
    <row r="41" spans="1:7" x14ac:dyDescent="0.2">
      <c r="A41" s="13" t="s">
        <v>62</v>
      </c>
      <c r="B41" s="34">
        <v>0</v>
      </c>
      <c r="C41" s="34">
        <v>0</v>
      </c>
      <c r="D41" s="34">
        <f t="shared" si="0"/>
        <v>0</v>
      </c>
      <c r="E41" s="34">
        <v>0</v>
      </c>
      <c r="F41" s="34">
        <v>0</v>
      </c>
      <c r="G41" s="34">
        <f t="shared" si="1"/>
        <v>0</v>
      </c>
    </row>
    <row r="42" spans="1:7" x14ac:dyDescent="0.2">
      <c r="A42" s="16" t="s">
        <v>63</v>
      </c>
      <c r="B42" s="33">
        <f>SUM(B43:B51)</f>
        <v>559576</v>
      </c>
      <c r="C42" s="33">
        <f>SUM(C43:C51)</f>
        <v>3107459.09</v>
      </c>
      <c r="D42" s="33">
        <f t="shared" si="0"/>
        <v>3667035.09</v>
      </c>
      <c r="E42" s="33">
        <f>SUM(E43:E51)</f>
        <v>3097322.57</v>
      </c>
      <c r="F42" s="33">
        <f>SUM(F43:F51)</f>
        <v>3097322.57</v>
      </c>
      <c r="G42" s="33">
        <f t="shared" si="1"/>
        <v>569712.52</v>
      </c>
    </row>
    <row r="43" spans="1:7" x14ac:dyDescent="0.2">
      <c r="A43" s="13" t="s">
        <v>64</v>
      </c>
      <c r="B43" s="34">
        <v>113000</v>
      </c>
      <c r="C43" s="34">
        <v>123298.68</v>
      </c>
      <c r="D43" s="34">
        <f t="shared" si="0"/>
        <v>236298.68</v>
      </c>
      <c r="E43" s="34">
        <v>148497.68</v>
      </c>
      <c r="F43" s="34">
        <v>148497.68</v>
      </c>
      <c r="G43" s="34">
        <f t="shared" si="1"/>
        <v>87801</v>
      </c>
    </row>
    <row r="44" spans="1:7" x14ac:dyDescent="0.2">
      <c r="A44" s="13" t="s">
        <v>65</v>
      </c>
      <c r="B44" s="34">
        <v>100000</v>
      </c>
      <c r="C44" s="34">
        <v>-18708.48</v>
      </c>
      <c r="D44" s="34">
        <f t="shared" si="0"/>
        <v>81291.520000000004</v>
      </c>
      <c r="E44" s="34">
        <v>0</v>
      </c>
      <c r="F44" s="34">
        <v>0</v>
      </c>
      <c r="G44" s="34">
        <f t="shared" si="1"/>
        <v>81291.520000000004</v>
      </c>
    </row>
    <row r="45" spans="1:7" x14ac:dyDescent="0.2">
      <c r="A45" s="13" t="s">
        <v>66</v>
      </c>
      <c r="B45" s="34">
        <v>4576</v>
      </c>
      <c r="C45" s="34">
        <v>0</v>
      </c>
      <c r="D45" s="34">
        <f t="shared" si="0"/>
        <v>4576</v>
      </c>
      <c r="E45" s="34">
        <v>0</v>
      </c>
      <c r="F45" s="34">
        <v>0</v>
      </c>
      <c r="G45" s="34">
        <f t="shared" si="1"/>
        <v>4576</v>
      </c>
    </row>
    <row r="46" spans="1:7" x14ac:dyDescent="0.2">
      <c r="A46" s="13" t="s">
        <v>67</v>
      </c>
      <c r="B46" s="34">
        <v>342000</v>
      </c>
      <c r="C46" s="34">
        <v>1218000</v>
      </c>
      <c r="D46" s="34">
        <f t="shared" si="0"/>
        <v>1560000</v>
      </c>
      <c r="E46" s="34">
        <v>1180000</v>
      </c>
      <c r="F46" s="34">
        <v>1180000</v>
      </c>
      <c r="G46" s="34">
        <f t="shared" si="1"/>
        <v>380000</v>
      </c>
    </row>
    <row r="47" spans="1:7" x14ac:dyDescent="0.2">
      <c r="A47" s="13" t="s">
        <v>68</v>
      </c>
      <c r="B47" s="34">
        <v>0</v>
      </c>
      <c r="C47" s="34">
        <v>0</v>
      </c>
      <c r="D47" s="34">
        <f t="shared" si="0"/>
        <v>0</v>
      </c>
      <c r="E47" s="34">
        <v>0</v>
      </c>
      <c r="F47" s="34">
        <v>0</v>
      </c>
      <c r="G47" s="34">
        <f t="shared" si="1"/>
        <v>0</v>
      </c>
    </row>
    <row r="48" spans="1:7" x14ac:dyDescent="0.2">
      <c r="A48" s="13" t="s">
        <v>69</v>
      </c>
      <c r="B48" s="34">
        <v>0</v>
      </c>
      <c r="C48" s="34">
        <v>1784868.89</v>
      </c>
      <c r="D48" s="34">
        <f t="shared" si="0"/>
        <v>1784868.89</v>
      </c>
      <c r="E48" s="34">
        <v>1768824.89</v>
      </c>
      <c r="F48" s="34">
        <v>1768824.89</v>
      </c>
      <c r="G48" s="34">
        <f t="shared" si="1"/>
        <v>16044</v>
      </c>
    </row>
    <row r="49" spans="1:7" x14ac:dyDescent="0.2">
      <c r="A49" s="13" t="s">
        <v>70</v>
      </c>
      <c r="B49" s="34">
        <v>0</v>
      </c>
      <c r="C49" s="34">
        <v>0</v>
      </c>
      <c r="D49" s="34">
        <f t="shared" si="0"/>
        <v>0</v>
      </c>
      <c r="E49" s="34">
        <v>0</v>
      </c>
      <c r="F49" s="34">
        <v>0</v>
      </c>
      <c r="G49" s="34">
        <f t="shared" si="1"/>
        <v>0</v>
      </c>
    </row>
    <row r="50" spans="1:7" x14ac:dyDescent="0.2">
      <c r="A50" s="13" t="s">
        <v>71</v>
      </c>
      <c r="B50" s="34">
        <v>0</v>
      </c>
      <c r="C50" s="34">
        <v>0</v>
      </c>
      <c r="D50" s="34">
        <f t="shared" si="0"/>
        <v>0</v>
      </c>
      <c r="E50" s="34">
        <v>0</v>
      </c>
      <c r="F50" s="34">
        <v>0</v>
      </c>
      <c r="G50" s="34">
        <f t="shared" si="1"/>
        <v>0</v>
      </c>
    </row>
    <row r="51" spans="1:7" x14ac:dyDescent="0.2">
      <c r="A51" s="13" t="s">
        <v>72</v>
      </c>
      <c r="B51" s="34">
        <v>0</v>
      </c>
      <c r="C51" s="34">
        <v>0</v>
      </c>
      <c r="D51" s="34">
        <f t="shared" si="0"/>
        <v>0</v>
      </c>
      <c r="E51" s="34">
        <v>0</v>
      </c>
      <c r="F51" s="34">
        <v>0</v>
      </c>
      <c r="G51" s="34">
        <f t="shared" si="1"/>
        <v>0</v>
      </c>
    </row>
    <row r="52" spans="1:7" x14ac:dyDescent="0.2">
      <c r="A52" s="16" t="s">
        <v>73</v>
      </c>
      <c r="B52" s="33">
        <f>SUM(B53:B55)</f>
        <v>6000000</v>
      </c>
      <c r="C52" s="33">
        <f>SUM(C53:C55)</f>
        <v>5632116.1200000001</v>
      </c>
      <c r="D52" s="33">
        <f t="shared" si="0"/>
        <v>11632116.120000001</v>
      </c>
      <c r="E52" s="33">
        <f>SUM(E53:E55)</f>
        <v>5307201.84</v>
      </c>
      <c r="F52" s="33">
        <f>SUM(F53:F55)</f>
        <v>5307201.84</v>
      </c>
      <c r="G52" s="33">
        <f t="shared" si="1"/>
        <v>6324914.2800000012</v>
      </c>
    </row>
    <row r="53" spans="1:7" x14ac:dyDescent="0.2">
      <c r="A53" s="13" t="s">
        <v>74</v>
      </c>
      <c r="B53" s="34">
        <v>6000000</v>
      </c>
      <c r="C53" s="34">
        <v>5632116.1200000001</v>
      </c>
      <c r="D53" s="34">
        <f t="shared" si="0"/>
        <v>11632116.120000001</v>
      </c>
      <c r="E53" s="34">
        <v>5307201.84</v>
      </c>
      <c r="F53" s="34">
        <v>5307201.84</v>
      </c>
      <c r="G53" s="34">
        <f t="shared" si="1"/>
        <v>6324914.2800000012</v>
      </c>
    </row>
    <row r="54" spans="1:7" x14ac:dyDescent="0.2">
      <c r="A54" s="13" t="s">
        <v>75</v>
      </c>
      <c r="B54" s="34">
        <v>0</v>
      </c>
      <c r="C54" s="34">
        <v>0</v>
      </c>
      <c r="D54" s="34">
        <f t="shared" si="0"/>
        <v>0</v>
      </c>
      <c r="E54" s="34">
        <v>0</v>
      </c>
      <c r="F54" s="34">
        <v>0</v>
      </c>
      <c r="G54" s="34">
        <f t="shared" si="1"/>
        <v>0</v>
      </c>
    </row>
    <row r="55" spans="1:7" x14ac:dyDescent="0.2">
      <c r="A55" s="13" t="s">
        <v>76</v>
      </c>
      <c r="B55" s="34">
        <v>0</v>
      </c>
      <c r="C55" s="34">
        <v>0</v>
      </c>
      <c r="D55" s="34">
        <f t="shared" si="0"/>
        <v>0</v>
      </c>
      <c r="E55" s="34">
        <v>0</v>
      </c>
      <c r="F55" s="34">
        <v>0</v>
      </c>
      <c r="G55" s="34">
        <f t="shared" si="1"/>
        <v>0</v>
      </c>
    </row>
    <row r="56" spans="1:7" x14ac:dyDescent="0.2">
      <c r="A56" s="16" t="s">
        <v>77</v>
      </c>
      <c r="B56" s="33">
        <f>SUM(B57:B63)</f>
        <v>0</v>
      </c>
      <c r="C56" s="33">
        <f>SUM(C57:C63)</f>
        <v>0</v>
      </c>
      <c r="D56" s="33">
        <f t="shared" si="0"/>
        <v>0</v>
      </c>
      <c r="E56" s="33">
        <f>SUM(E57:E63)</f>
        <v>0</v>
      </c>
      <c r="F56" s="33">
        <f>SUM(F57:F63)</f>
        <v>0</v>
      </c>
      <c r="G56" s="33">
        <f t="shared" si="1"/>
        <v>0</v>
      </c>
    </row>
    <row r="57" spans="1:7" x14ac:dyDescent="0.2">
      <c r="A57" s="13" t="s">
        <v>78</v>
      </c>
      <c r="B57" s="34">
        <v>0</v>
      </c>
      <c r="C57" s="34">
        <v>0</v>
      </c>
      <c r="D57" s="34">
        <f t="shared" si="0"/>
        <v>0</v>
      </c>
      <c r="E57" s="34">
        <v>0</v>
      </c>
      <c r="F57" s="34">
        <v>0</v>
      </c>
      <c r="G57" s="34">
        <f t="shared" si="1"/>
        <v>0</v>
      </c>
    </row>
    <row r="58" spans="1:7" x14ac:dyDescent="0.2">
      <c r="A58" s="13" t="s">
        <v>79</v>
      </c>
      <c r="B58" s="34">
        <v>0</v>
      </c>
      <c r="C58" s="34">
        <v>0</v>
      </c>
      <c r="D58" s="34">
        <f t="shared" si="0"/>
        <v>0</v>
      </c>
      <c r="E58" s="34">
        <v>0</v>
      </c>
      <c r="F58" s="34">
        <v>0</v>
      </c>
      <c r="G58" s="34">
        <f t="shared" si="1"/>
        <v>0</v>
      </c>
    </row>
    <row r="59" spans="1:7" x14ac:dyDescent="0.2">
      <c r="A59" s="13" t="s">
        <v>80</v>
      </c>
      <c r="B59" s="34">
        <v>0</v>
      </c>
      <c r="C59" s="34">
        <v>0</v>
      </c>
      <c r="D59" s="34">
        <f t="shared" si="0"/>
        <v>0</v>
      </c>
      <c r="E59" s="34">
        <v>0</v>
      </c>
      <c r="F59" s="34">
        <v>0</v>
      </c>
      <c r="G59" s="34">
        <f t="shared" si="1"/>
        <v>0</v>
      </c>
    </row>
    <row r="60" spans="1:7" x14ac:dyDescent="0.2">
      <c r="A60" s="13" t="s">
        <v>81</v>
      </c>
      <c r="B60" s="34">
        <v>0</v>
      </c>
      <c r="C60" s="34">
        <v>0</v>
      </c>
      <c r="D60" s="34">
        <f t="shared" si="0"/>
        <v>0</v>
      </c>
      <c r="E60" s="34">
        <v>0</v>
      </c>
      <c r="F60" s="34">
        <v>0</v>
      </c>
      <c r="G60" s="34">
        <f t="shared" si="1"/>
        <v>0</v>
      </c>
    </row>
    <row r="61" spans="1:7" x14ac:dyDescent="0.2">
      <c r="A61" s="13" t="s">
        <v>82</v>
      </c>
      <c r="B61" s="34">
        <v>0</v>
      </c>
      <c r="C61" s="34">
        <v>0</v>
      </c>
      <c r="D61" s="34">
        <f t="shared" si="0"/>
        <v>0</v>
      </c>
      <c r="E61" s="34">
        <v>0</v>
      </c>
      <c r="F61" s="34">
        <v>0</v>
      </c>
      <c r="G61" s="34">
        <f t="shared" si="1"/>
        <v>0</v>
      </c>
    </row>
    <row r="62" spans="1:7" x14ac:dyDescent="0.2">
      <c r="A62" s="13" t="s">
        <v>83</v>
      </c>
      <c r="B62" s="34">
        <v>0</v>
      </c>
      <c r="C62" s="34">
        <v>0</v>
      </c>
      <c r="D62" s="34">
        <f t="shared" si="0"/>
        <v>0</v>
      </c>
      <c r="E62" s="34">
        <v>0</v>
      </c>
      <c r="F62" s="34">
        <v>0</v>
      </c>
      <c r="G62" s="34">
        <f t="shared" si="1"/>
        <v>0</v>
      </c>
    </row>
    <row r="63" spans="1:7" x14ac:dyDescent="0.2">
      <c r="A63" s="13" t="s">
        <v>84</v>
      </c>
      <c r="B63" s="34">
        <v>0</v>
      </c>
      <c r="C63" s="34">
        <v>0</v>
      </c>
      <c r="D63" s="34">
        <f t="shared" si="0"/>
        <v>0</v>
      </c>
      <c r="E63" s="34">
        <v>0</v>
      </c>
      <c r="F63" s="34">
        <v>0</v>
      </c>
      <c r="G63" s="34">
        <f t="shared" si="1"/>
        <v>0</v>
      </c>
    </row>
    <row r="64" spans="1:7" x14ac:dyDescent="0.2">
      <c r="A64" s="16" t="s">
        <v>85</v>
      </c>
      <c r="B64" s="33">
        <f>SUM(B65:B67)</f>
        <v>4243216</v>
      </c>
      <c r="C64" s="33">
        <f>SUM(C65:C67)</f>
        <v>831016.1</v>
      </c>
      <c r="D64" s="33">
        <f t="shared" si="0"/>
        <v>5074232.0999999996</v>
      </c>
      <c r="E64" s="33">
        <f>SUM(E65:E67)</f>
        <v>100750</v>
      </c>
      <c r="F64" s="33">
        <f>SUM(F65:F67)</f>
        <v>100750</v>
      </c>
      <c r="G64" s="33">
        <f t="shared" si="1"/>
        <v>4973482.0999999996</v>
      </c>
    </row>
    <row r="65" spans="1:7" x14ac:dyDescent="0.2">
      <c r="A65" s="13" t="s">
        <v>25</v>
      </c>
      <c r="B65" s="34">
        <v>0</v>
      </c>
      <c r="C65" s="34">
        <v>0</v>
      </c>
      <c r="D65" s="34">
        <f t="shared" si="0"/>
        <v>0</v>
      </c>
      <c r="E65" s="34">
        <v>0</v>
      </c>
      <c r="F65" s="34">
        <v>0</v>
      </c>
      <c r="G65" s="34">
        <f t="shared" si="1"/>
        <v>0</v>
      </c>
    </row>
    <row r="66" spans="1:7" x14ac:dyDescent="0.2">
      <c r="A66" s="13" t="s">
        <v>86</v>
      </c>
      <c r="B66" s="34">
        <v>0</v>
      </c>
      <c r="C66" s="34">
        <v>0</v>
      </c>
      <c r="D66" s="34">
        <f t="shared" si="0"/>
        <v>0</v>
      </c>
      <c r="E66" s="34">
        <v>0</v>
      </c>
      <c r="F66" s="34">
        <v>0</v>
      </c>
      <c r="G66" s="34">
        <f t="shared" si="1"/>
        <v>0</v>
      </c>
    </row>
    <row r="67" spans="1:7" x14ac:dyDescent="0.2">
      <c r="A67" s="13" t="s">
        <v>87</v>
      </c>
      <c r="B67" s="34">
        <v>4243216</v>
      </c>
      <c r="C67" s="34">
        <v>831016.1</v>
      </c>
      <c r="D67" s="34">
        <f t="shared" si="0"/>
        <v>5074232.0999999996</v>
      </c>
      <c r="E67" s="34">
        <v>100750</v>
      </c>
      <c r="F67" s="34">
        <v>100750</v>
      </c>
      <c r="G67" s="34">
        <f t="shared" si="1"/>
        <v>4973482.0999999996</v>
      </c>
    </row>
    <row r="68" spans="1:7" x14ac:dyDescent="0.2">
      <c r="A68" s="16" t="s">
        <v>88</v>
      </c>
      <c r="B68" s="33">
        <f>SUM(B69:B75)</f>
        <v>2159120</v>
      </c>
      <c r="C68" s="33">
        <f>SUM(C69:C75)</f>
        <v>0</v>
      </c>
      <c r="D68" s="33">
        <f t="shared" si="0"/>
        <v>2159120</v>
      </c>
      <c r="E68" s="33">
        <f>SUM(E69:E75)</f>
        <v>2048666.7</v>
      </c>
      <c r="F68" s="33">
        <f>SUM(F69:F75)</f>
        <v>2048666.7</v>
      </c>
      <c r="G68" s="33">
        <f t="shared" si="1"/>
        <v>110453.30000000005</v>
      </c>
    </row>
    <row r="69" spans="1:7" x14ac:dyDescent="0.2">
      <c r="A69" s="13" t="s">
        <v>89</v>
      </c>
      <c r="B69" s="34">
        <v>2000000</v>
      </c>
      <c r="C69" s="34">
        <v>0</v>
      </c>
      <c r="D69" s="34">
        <f t="shared" ref="D69:D75" si="2">B69+C69</f>
        <v>2000000</v>
      </c>
      <c r="E69" s="34">
        <v>2000000</v>
      </c>
      <c r="F69" s="34">
        <v>2000000</v>
      </c>
      <c r="G69" s="34">
        <f t="shared" ref="G69:G75" si="3">D69-E69</f>
        <v>0</v>
      </c>
    </row>
    <row r="70" spans="1:7" x14ac:dyDescent="0.2">
      <c r="A70" s="13" t="s">
        <v>90</v>
      </c>
      <c r="B70" s="34">
        <v>159120</v>
      </c>
      <c r="C70" s="34">
        <v>0</v>
      </c>
      <c r="D70" s="34">
        <f t="shared" si="2"/>
        <v>159120</v>
      </c>
      <c r="E70" s="34">
        <v>48666.7</v>
      </c>
      <c r="F70" s="34">
        <v>48666.7</v>
      </c>
      <c r="G70" s="34">
        <f t="shared" si="3"/>
        <v>110453.3</v>
      </c>
    </row>
    <row r="71" spans="1:7" x14ac:dyDescent="0.2">
      <c r="A71" s="13" t="s">
        <v>91</v>
      </c>
      <c r="B71" s="34">
        <v>0</v>
      </c>
      <c r="C71" s="34">
        <v>0</v>
      </c>
      <c r="D71" s="34">
        <f t="shared" si="2"/>
        <v>0</v>
      </c>
      <c r="E71" s="34">
        <v>0</v>
      </c>
      <c r="F71" s="34">
        <v>0</v>
      </c>
      <c r="G71" s="34">
        <f t="shared" si="3"/>
        <v>0</v>
      </c>
    </row>
    <row r="72" spans="1:7" x14ac:dyDescent="0.2">
      <c r="A72" s="13" t="s">
        <v>92</v>
      </c>
      <c r="B72" s="34">
        <v>0</v>
      </c>
      <c r="C72" s="34">
        <v>0</v>
      </c>
      <c r="D72" s="34">
        <f t="shared" si="2"/>
        <v>0</v>
      </c>
      <c r="E72" s="34">
        <v>0</v>
      </c>
      <c r="F72" s="34">
        <v>0</v>
      </c>
      <c r="G72" s="34">
        <f t="shared" si="3"/>
        <v>0</v>
      </c>
    </row>
    <row r="73" spans="1:7" x14ac:dyDescent="0.2">
      <c r="A73" s="13" t="s">
        <v>93</v>
      </c>
      <c r="B73" s="34">
        <v>0</v>
      </c>
      <c r="C73" s="34">
        <v>0</v>
      </c>
      <c r="D73" s="34">
        <f t="shared" si="2"/>
        <v>0</v>
      </c>
      <c r="E73" s="34">
        <v>0</v>
      </c>
      <c r="F73" s="34">
        <v>0</v>
      </c>
      <c r="G73" s="34">
        <f t="shared" si="3"/>
        <v>0</v>
      </c>
    </row>
    <row r="74" spans="1:7" x14ac:dyDescent="0.2">
      <c r="A74" s="13" t="s">
        <v>94</v>
      </c>
      <c r="B74" s="34">
        <v>0</v>
      </c>
      <c r="C74" s="34">
        <v>0</v>
      </c>
      <c r="D74" s="34">
        <f t="shared" si="2"/>
        <v>0</v>
      </c>
      <c r="E74" s="34">
        <v>0</v>
      </c>
      <c r="F74" s="34">
        <v>0</v>
      </c>
      <c r="G74" s="34">
        <f t="shared" si="3"/>
        <v>0</v>
      </c>
    </row>
    <row r="75" spans="1:7" x14ac:dyDescent="0.2">
      <c r="A75" s="14" t="s">
        <v>95</v>
      </c>
      <c r="B75" s="36">
        <v>0</v>
      </c>
      <c r="C75" s="36">
        <v>0</v>
      </c>
      <c r="D75" s="36">
        <f t="shared" si="2"/>
        <v>0</v>
      </c>
      <c r="E75" s="36">
        <v>0</v>
      </c>
      <c r="F75" s="36">
        <v>0</v>
      </c>
      <c r="G75" s="36">
        <f t="shared" si="3"/>
        <v>0</v>
      </c>
    </row>
    <row r="76" spans="1:7" x14ac:dyDescent="0.2">
      <c r="A76" s="15" t="s">
        <v>8</v>
      </c>
      <c r="B76" s="37">
        <f t="shared" ref="B76:G76" si="4">SUM(B4+B12+B22+B32+B42+B52+B56+B64+B68)</f>
        <v>145701113</v>
      </c>
      <c r="C76" s="37">
        <f t="shared" si="4"/>
        <v>20822537.010000002</v>
      </c>
      <c r="D76" s="37">
        <f t="shared" si="4"/>
        <v>166523650.00999999</v>
      </c>
      <c r="E76" s="37">
        <f t="shared" si="4"/>
        <v>68191311.620000005</v>
      </c>
      <c r="F76" s="37">
        <f t="shared" si="4"/>
        <v>68191311.620000005</v>
      </c>
      <c r="G76" s="37">
        <f t="shared" si="4"/>
        <v>98332338.389999986</v>
      </c>
    </row>
    <row r="80" spans="1:7" x14ac:dyDescent="0.2">
      <c r="A80" s="1" t="s">
        <v>134</v>
      </c>
    </row>
    <row r="85" spans="1:5" ht="12" x14ac:dyDescent="0.2">
      <c r="A85" s="31" t="s">
        <v>128</v>
      </c>
      <c r="C85" s="51" t="s">
        <v>129</v>
      </c>
      <c r="D85" s="51"/>
      <c r="E85" s="51"/>
    </row>
    <row r="86" spans="1:5" ht="12" x14ac:dyDescent="0.2">
      <c r="A86" s="31" t="s">
        <v>130</v>
      </c>
      <c r="C86" s="51" t="s">
        <v>131</v>
      </c>
      <c r="D86" s="51"/>
      <c r="E86" s="51"/>
    </row>
    <row r="87" spans="1:5" ht="12" x14ac:dyDescent="0.2">
      <c r="A87" s="31" t="s">
        <v>132</v>
      </c>
      <c r="C87" s="51" t="s">
        <v>133</v>
      </c>
      <c r="D87" s="51"/>
      <c r="E87" s="51"/>
    </row>
  </sheetData>
  <sheetProtection formatCells="0" formatColumns="0" formatRows="0" autoFilter="0"/>
  <mergeCells count="5">
    <mergeCell ref="A1:G1"/>
    <mergeCell ref="G2:G3"/>
    <mergeCell ref="C85:E85"/>
    <mergeCell ref="C86:E86"/>
    <mergeCell ref="C87:E87"/>
  </mergeCells>
  <printOptions horizontalCentered="1"/>
  <pageMargins left="0.70866141732283461" right="0.70866141732283461" top="0.74803149606299213" bottom="0.74803149606299213" header="0.31496062992125984" footer="0.31496062992125984"/>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73"/>
  <sheetViews>
    <sheetView showGridLines="0" workbookViewId="0">
      <selection activeCell="G73" sqref="A1:G73"/>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46" t="s">
        <v>159</v>
      </c>
      <c r="B1" s="47"/>
      <c r="C1" s="47"/>
      <c r="D1" s="47"/>
      <c r="E1" s="47"/>
      <c r="F1" s="47"/>
      <c r="G1" s="48"/>
    </row>
    <row r="2" spans="1:7" x14ac:dyDescent="0.2">
      <c r="A2" s="4"/>
      <c r="B2" s="19" t="s">
        <v>0</v>
      </c>
      <c r="C2" s="20"/>
      <c r="D2" s="20"/>
      <c r="E2" s="20"/>
      <c r="F2" s="21"/>
      <c r="G2" s="49" t="s">
        <v>1</v>
      </c>
    </row>
    <row r="3" spans="1:7" ht="24.95" customHeight="1" x14ac:dyDescent="0.2">
      <c r="A3" s="5" t="s">
        <v>2</v>
      </c>
      <c r="B3" s="2" t="s">
        <v>3</v>
      </c>
      <c r="C3" s="2" t="s">
        <v>4</v>
      </c>
      <c r="D3" s="2" t="s">
        <v>5</v>
      </c>
      <c r="E3" s="2" t="s">
        <v>6</v>
      </c>
      <c r="F3" s="2" t="s">
        <v>7</v>
      </c>
      <c r="G3" s="50"/>
    </row>
    <row r="4" spans="1:7" x14ac:dyDescent="0.2">
      <c r="A4" s="38"/>
      <c r="B4" s="3"/>
      <c r="C4" s="3"/>
      <c r="D4" s="3"/>
      <c r="E4" s="3"/>
      <c r="F4" s="3"/>
      <c r="G4" s="3"/>
    </row>
    <row r="5" spans="1:7" x14ac:dyDescent="0.2">
      <c r="A5" s="39" t="s">
        <v>135</v>
      </c>
      <c r="B5" s="34">
        <v>13475043.130000001</v>
      </c>
      <c r="C5" s="34">
        <v>4086791.95</v>
      </c>
      <c r="D5" s="34">
        <f>B5+C5</f>
        <v>17561835.080000002</v>
      </c>
      <c r="E5" s="34">
        <v>9258605.5500000007</v>
      </c>
      <c r="F5" s="34">
        <v>9258605.5500000007</v>
      </c>
      <c r="G5" s="34">
        <f>D5-E5</f>
        <v>8303229.5300000012</v>
      </c>
    </row>
    <row r="6" spans="1:7" x14ac:dyDescent="0.2">
      <c r="A6" s="39" t="s">
        <v>136</v>
      </c>
      <c r="B6" s="34">
        <v>18653256.100000001</v>
      </c>
      <c r="C6" s="34">
        <v>-234572</v>
      </c>
      <c r="D6" s="34">
        <f t="shared" ref="D6:D26" si="0">B6+C6</f>
        <v>18418684.100000001</v>
      </c>
      <c r="E6" s="34">
        <v>10245430.41</v>
      </c>
      <c r="F6" s="34">
        <v>10245430.41</v>
      </c>
      <c r="G6" s="34">
        <f t="shared" ref="G6:G26" si="1">D6-E6</f>
        <v>8173253.6900000013</v>
      </c>
    </row>
    <row r="7" spans="1:7" x14ac:dyDescent="0.2">
      <c r="A7" s="39" t="s">
        <v>137</v>
      </c>
      <c r="B7" s="34">
        <v>1895228.96</v>
      </c>
      <c r="C7" s="34">
        <v>0</v>
      </c>
      <c r="D7" s="34">
        <f t="shared" si="0"/>
        <v>1895228.96</v>
      </c>
      <c r="E7" s="34">
        <v>574385.55000000005</v>
      </c>
      <c r="F7" s="34">
        <v>574385.55000000005</v>
      </c>
      <c r="G7" s="34">
        <f t="shared" si="1"/>
        <v>1320843.4099999999</v>
      </c>
    </row>
    <row r="8" spans="1:7" x14ac:dyDescent="0.2">
      <c r="A8" s="39" t="s">
        <v>138</v>
      </c>
      <c r="B8" s="34">
        <v>3343093.62</v>
      </c>
      <c r="C8" s="34">
        <v>0</v>
      </c>
      <c r="D8" s="34">
        <f t="shared" si="0"/>
        <v>3343093.62</v>
      </c>
      <c r="E8" s="34">
        <v>1297369.08</v>
      </c>
      <c r="F8" s="34">
        <v>1297369.08</v>
      </c>
      <c r="G8" s="34">
        <f t="shared" si="1"/>
        <v>2045724.54</v>
      </c>
    </row>
    <row r="9" spans="1:7" x14ac:dyDescent="0.2">
      <c r="A9" s="39" t="s">
        <v>139</v>
      </c>
      <c r="B9" s="34">
        <v>1766846.48</v>
      </c>
      <c r="C9" s="34">
        <v>0</v>
      </c>
      <c r="D9" s="34">
        <f t="shared" si="0"/>
        <v>1766846.48</v>
      </c>
      <c r="E9" s="34">
        <v>629129.5</v>
      </c>
      <c r="F9" s="34">
        <v>629129.5</v>
      </c>
      <c r="G9" s="34">
        <f t="shared" si="1"/>
        <v>1137716.98</v>
      </c>
    </row>
    <row r="10" spans="1:7" x14ac:dyDescent="0.2">
      <c r="A10" s="39" t="s">
        <v>140</v>
      </c>
      <c r="B10" s="34">
        <v>2100404.8199999998</v>
      </c>
      <c r="C10" s="34">
        <v>-150000</v>
      </c>
      <c r="D10" s="34">
        <f t="shared" si="0"/>
        <v>1950404.8199999998</v>
      </c>
      <c r="E10" s="34">
        <v>333724.75</v>
      </c>
      <c r="F10" s="34">
        <v>333724.75</v>
      </c>
      <c r="G10" s="34">
        <f t="shared" si="1"/>
        <v>1616680.0699999998</v>
      </c>
    </row>
    <row r="11" spans="1:7" x14ac:dyDescent="0.2">
      <c r="A11" s="39" t="s">
        <v>141</v>
      </c>
      <c r="B11" s="34">
        <v>6649566.0899999999</v>
      </c>
      <c r="C11" s="34">
        <v>528233.51</v>
      </c>
      <c r="D11" s="34">
        <f t="shared" si="0"/>
        <v>7177799.5999999996</v>
      </c>
      <c r="E11" s="34">
        <v>2509499.6</v>
      </c>
      <c r="F11" s="34">
        <v>2509499.6</v>
      </c>
      <c r="G11" s="34">
        <f t="shared" si="1"/>
        <v>4668300</v>
      </c>
    </row>
    <row r="12" spans="1:7" x14ac:dyDescent="0.2">
      <c r="A12" s="39" t="s">
        <v>142</v>
      </c>
      <c r="B12" s="34">
        <v>1635889.61</v>
      </c>
      <c r="C12" s="34">
        <v>-100000</v>
      </c>
      <c r="D12" s="34">
        <f t="shared" si="0"/>
        <v>1535889.61</v>
      </c>
      <c r="E12" s="34">
        <v>649200.82999999996</v>
      </c>
      <c r="F12" s="34">
        <v>649200.82999999996</v>
      </c>
      <c r="G12" s="34">
        <f t="shared" si="1"/>
        <v>886688.78000000014</v>
      </c>
    </row>
    <row r="13" spans="1:7" x14ac:dyDescent="0.2">
      <c r="A13" s="39" t="s">
        <v>143</v>
      </c>
      <c r="B13" s="34">
        <v>3520896.87</v>
      </c>
      <c r="C13" s="34">
        <v>4388572</v>
      </c>
      <c r="D13" s="34">
        <f t="shared" si="0"/>
        <v>7909468.8700000001</v>
      </c>
      <c r="E13" s="34">
        <v>6490840.6299999999</v>
      </c>
      <c r="F13" s="34">
        <v>6490840.6299999999</v>
      </c>
      <c r="G13" s="34">
        <f t="shared" si="1"/>
        <v>1418628.2400000002</v>
      </c>
    </row>
    <row r="14" spans="1:7" x14ac:dyDescent="0.2">
      <c r="A14" s="39" t="s">
        <v>144</v>
      </c>
      <c r="B14" s="34">
        <v>6343883.8799999999</v>
      </c>
      <c r="C14" s="34">
        <v>1259986</v>
      </c>
      <c r="D14" s="34">
        <f t="shared" si="0"/>
        <v>7603869.8799999999</v>
      </c>
      <c r="E14" s="34">
        <v>1122540.6499999999</v>
      </c>
      <c r="F14" s="34">
        <v>1122540.6499999999</v>
      </c>
      <c r="G14" s="34">
        <f t="shared" si="1"/>
        <v>6481329.2300000004</v>
      </c>
    </row>
    <row r="15" spans="1:7" x14ac:dyDescent="0.2">
      <c r="A15" s="39" t="s">
        <v>145</v>
      </c>
      <c r="B15" s="34">
        <v>40217260.859999999</v>
      </c>
      <c r="C15" s="34">
        <v>9592029.4700000007</v>
      </c>
      <c r="D15" s="34">
        <f t="shared" si="0"/>
        <v>49809290.329999998</v>
      </c>
      <c r="E15" s="34">
        <v>14777085.390000001</v>
      </c>
      <c r="F15" s="34">
        <v>14777085.390000001</v>
      </c>
      <c r="G15" s="34">
        <f t="shared" si="1"/>
        <v>35032204.939999998</v>
      </c>
    </row>
    <row r="16" spans="1:7" x14ac:dyDescent="0.2">
      <c r="A16" s="39" t="s">
        <v>146</v>
      </c>
      <c r="B16" s="34">
        <v>503689.63</v>
      </c>
      <c r="C16" s="34">
        <v>0</v>
      </c>
      <c r="D16" s="34">
        <f t="shared" si="0"/>
        <v>503689.63</v>
      </c>
      <c r="E16" s="34">
        <v>220336.07</v>
      </c>
      <c r="F16" s="34">
        <v>220336.07</v>
      </c>
      <c r="G16" s="34">
        <f t="shared" si="1"/>
        <v>283353.56</v>
      </c>
    </row>
    <row r="17" spans="1:7" x14ac:dyDescent="0.2">
      <c r="A17" s="39" t="s">
        <v>147</v>
      </c>
      <c r="B17" s="34">
        <v>574445.68999999994</v>
      </c>
      <c r="C17" s="34">
        <v>0</v>
      </c>
      <c r="D17" s="34">
        <f t="shared" si="0"/>
        <v>574445.68999999994</v>
      </c>
      <c r="E17" s="34">
        <v>283753.69</v>
      </c>
      <c r="F17" s="34">
        <v>283753.69</v>
      </c>
      <c r="G17" s="34">
        <f t="shared" si="1"/>
        <v>290691.99999999994</v>
      </c>
    </row>
    <row r="18" spans="1:7" x14ac:dyDescent="0.2">
      <c r="A18" s="39" t="s">
        <v>148</v>
      </c>
      <c r="B18" s="34">
        <v>10427226.029999999</v>
      </c>
      <c r="C18" s="34">
        <v>1956704.74</v>
      </c>
      <c r="D18" s="34">
        <f t="shared" si="0"/>
        <v>12383930.77</v>
      </c>
      <c r="E18" s="34">
        <v>4806069.75</v>
      </c>
      <c r="F18" s="34">
        <v>4806069.75</v>
      </c>
      <c r="G18" s="34">
        <f t="shared" si="1"/>
        <v>7577861.0199999996</v>
      </c>
    </row>
    <row r="19" spans="1:7" x14ac:dyDescent="0.2">
      <c r="A19" s="39" t="s">
        <v>149</v>
      </c>
      <c r="B19" s="34">
        <v>3339100</v>
      </c>
      <c r="C19" s="34">
        <v>-68731.839999999997</v>
      </c>
      <c r="D19" s="34">
        <f t="shared" si="0"/>
        <v>3270368.16</v>
      </c>
      <c r="E19" s="34">
        <v>1024987.1</v>
      </c>
      <c r="F19" s="34">
        <v>1024987.1</v>
      </c>
      <c r="G19" s="34">
        <f t="shared" si="1"/>
        <v>2245381.06</v>
      </c>
    </row>
    <row r="20" spans="1:7" x14ac:dyDescent="0.2">
      <c r="A20" s="39" t="s">
        <v>150</v>
      </c>
      <c r="B20" s="34">
        <v>2233795.48</v>
      </c>
      <c r="C20" s="34">
        <v>68731.839999999997</v>
      </c>
      <c r="D20" s="34">
        <f t="shared" si="0"/>
        <v>2302527.3199999998</v>
      </c>
      <c r="E20" s="34">
        <v>897970.48</v>
      </c>
      <c r="F20" s="34">
        <v>897970.48</v>
      </c>
      <c r="G20" s="34">
        <f t="shared" si="1"/>
        <v>1404556.8399999999</v>
      </c>
    </row>
    <row r="21" spans="1:7" x14ac:dyDescent="0.2">
      <c r="A21" s="39" t="s">
        <v>151</v>
      </c>
      <c r="B21" s="34">
        <v>11373721.08</v>
      </c>
      <c r="C21" s="34">
        <v>-505208.66</v>
      </c>
      <c r="D21" s="34">
        <f t="shared" si="0"/>
        <v>10868512.42</v>
      </c>
      <c r="E21" s="34">
        <v>4067866.5</v>
      </c>
      <c r="F21" s="34">
        <v>4067866.5</v>
      </c>
      <c r="G21" s="34">
        <f t="shared" si="1"/>
        <v>6800645.9199999999</v>
      </c>
    </row>
    <row r="22" spans="1:7" x14ac:dyDescent="0.2">
      <c r="A22" s="39" t="s">
        <v>152</v>
      </c>
      <c r="B22" s="34">
        <v>12878163.1</v>
      </c>
      <c r="C22" s="34">
        <v>0</v>
      </c>
      <c r="D22" s="34">
        <f t="shared" si="0"/>
        <v>12878163.1</v>
      </c>
      <c r="E22" s="34">
        <v>6785975.4299999997</v>
      </c>
      <c r="F22" s="34">
        <v>6785975.4299999997</v>
      </c>
      <c r="G22" s="34">
        <f t="shared" si="1"/>
        <v>6092187.6699999999</v>
      </c>
    </row>
    <row r="23" spans="1:7" x14ac:dyDescent="0.2">
      <c r="A23" s="39" t="s">
        <v>153</v>
      </c>
      <c r="B23" s="34">
        <v>1994678.6</v>
      </c>
      <c r="C23" s="34">
        <v>0</v>
      </c>
      <c r="D23" s="34">
        <f t="shared" si="0"/>
        <v>1994678.6</v>
      </c>
      <c r="E23" s="34">
        <v>821431.18</v>
      </c>
      <c r="F23" s="34">
        <v>821431.18</v>
      </c>
      <c r="G23" s="34">
        <f t="shared" si="1"/>
        <v>1173247.42</v>
      </c>
    </row>
    <row r="24" spans="1:7" x14ac:dyDescent="0.2">
      <c r="A24" s="39" t="s">
        <v>154</v>
      </c>
      <c r="B24" s="34">
        <v>61291.48</v>
      </c>
      <c r="C24" s="34">
        <v>0</v>
      </c>
      <c r="D24" s="34">
        <f t="shared" si="0"/>
        <v>61291.48</v>
      </c>
      <c r="E24" s="34">
        <v>26371.59</v>
      </c>
      <c r="F24" s="34">
        <v>26371.59</v>
      </c>
      <c r="G24" s="34">
        <f t="shared" si="1"/>
        <v>34919.89</v>
      </c>
    </row>
    <row r="25" spans="1:7" x14ac:dyDescent="0.2">
      <c r="A25" s="39" t="s">
        <v>155</v>
      </c>
      <c r="B25" s="34">
        <v>507800.1</v>
      </c>
      <c r="C25" s="34">
        <v>0</v>
      </c>
      <c r="D25" s="34">
        <f t="shared" si="0"/>
        <v>507800.1</v>
      </c>
      <c r="E25" s="34">
        <v>232668.42</v>
      </c>
      <c r="F25" s="34">
        <v>232668.42</v>
      </c>
      <c r="G25" s="34">
        <f t="shared" si="1"/>
        <v>275131.67999999993</v>
      </c>
    </row>
    <row r="26" spans="1:7" x14ac:dyDescent="0.2">
      <c r="A26" s="39" t="s">
        <v>156</v>
      </c>
      <c r="B26" s="34">
        <v>2205831.39</v>
      </c>
      <c r="C26" s="34">
        <v>0</v>
      </c>
      <c r="D26" s="34">
        <f t="shared" si="0"/>
        <v>2205831.39</v>
      </c>
      <c r="E26" s="34">
        <v>1136069.47</v>
      </c>
      <c r="F26" s="34">
        <v>1136069.47</v>
      </c>
      <c r="G26" s="34">
        <f t="shared" si="1"/>
        <v>1069761.9200000002</v>
      </c>
    </row>
    <row r="27" spans="1:7" x14ac:dyDescent="0.2">
      <c r="A27" s="39"/>
      <c r="B27" s="34">
        <v>0</v>
      </c>
      <c r="C27" s="34">
        <v>0</v>
      </c>
      <c r="D27" s="34">
        <f t="shared" ref="D6:D28" si="2">B27+C27</f>
        <v>0</v>
      </c>
      <c r="E27" s="34">
        <v>0</v>
      </c>
      <c r="F27" s="34">
        <v>0</v>
      </c>
      <c r="G27" s="34">
        <f t="shared" ref="G6:G28" si="3">D27-E27</f>
        <v>0</v>
      </c>
    </row>
    <row r="28" spans="1:7" x14ac:dyDescent="0.2">
      <c r="A28" s="39"/>
      <c r="B28" s="34">
        <v>0</v>
      </c>
      <c r="C28" s="34">
        <v>0</v>
      </c>
      <c r="D28" s="34">
        <f t="shared" si="2"/>
        <v>0</v>
      </c>
      <c r="E28" s="34">
        <v>0</v>
      </c>
      <c r="F28" s="34">
        <v>0</v>
      </c>
      <c r="G28" s="34">
        <f t="shared" si="3"/>
        <v>0</v>
      </c>
    </row>
    <row r="29" spans="1:7" x14ac:dyDescent="0.2">
      <c r="A29" s="40" t="s">
        <v>8</v>
      </c>
      <c r="B29" s="35">
        <f t="shared" ref="B29:G29" si="4">SUM(B5:B28)</f>
        <v>145701112.99999997</v>
      </c>
      <c r="C29" s="35">
        <f t="shared" si="4"/>
        <v>20822537.009999998</v>
      </c>
      <c r="D29" s="35">
        <f t="shared" si="4"/>
        <v>166523650.00999993</v>
      </c>
      <c r="E29" s="35">
        <f t="shared" si="4"/>
        <v>68191311.620000005</v>
      </c>
      <c r="F29" s="35">
        <f t="shared" si="4"/>
        <v>68191311.620000005</v>
      </c>
      <c r="G29" s="35">
        <f t="shared" si="4"/>
        <v>98332338.390000015</v>
      </c>
    </row>
    <row r="31" spans="1:7" x14ac:dyDescent="0.2">
      <c r="A31" s="52" t="s">
        <v>157</v>
      </c>
      <c r="B31" s="53"/>
      <c r="C31" s="53"/>
      <c r="D31" s="53"/>
      <c r="E31" s="53"/>
      <c r="F31" s="53"/>
      <c r="G31" s="54"/>
    </row>
    <row r="32" spans="1:7" ht="54.95" customHeight="1" x14ac:dyDescent="0.2">
      <c r="A32" s="41"/>
      <c r="B32" s="55" t="s">
        <v>0</v>
      </c>
      <c r="C32" s="56"/>
      <c r="D32" s="56"/>
      <c r="E32" s="56"/>
      <c r="F32" s="57"/>
      <c r="G32" s="49" t="s">
        <v>1</v>
      </c>
    </row>
    <row r="33" spans="1:7" ht="22.5" x14ac:dyDescent="0.2">
      <c r="A33" s="5" t="s">
        <v>2</v>
      </c>
      <c r="B33" s="2" t="s">
        <v>3</v>
      </c>
      <c r="C33" s="2" t="s">
        <v>4</v>
      </c>
      <c r="D33" s="2" t="s">
        <v>5</v>
      </c>
      <c r="E33" s="2" t="s">
        <v>6</v>
      </c>
      <c r="F33" s="2" t="s">
        <v>7</v>
      </c>
      <c r="G33" s="50"/>
    </row>
    <row r="34" spans="1:7" x14ac:dyDescent="0.2">
      <c r="A34" s="42"/>
      <c r="B34" s="32"/>
      <c r="C34" s="32"/>
      <c r="D34" s="32"/>
      <c r="E34" s="32"/>
      <c r="F34" s="32"/>
      <c r="G34" s="32"/>
    </row>
    <row r="35" spans="1:7" x14ac:dyDescent="0.2">
      <c r="A35" s="43" t="s">
        <v>9</v>
      </c>
      <c r="B35" s="34">
        <v>0</v>
      </c>
      <c r="C35" s="34">
        <v>0</v>
      </c>
      <c r="D35" s="34">
        <f>B35+C35</f>
        <v>0</v>
      </c>
      <c r="E35" s="34">
        <v>0</v>
      </c>
      <c r="F35" s="34">
        <v>0</v>
      </c>
      <c r="G35" s="34">
        <f>D35-E35</f>
        <v>0</v>
      </c>
    </row>
    <row r="36" spans="1:7" x14ac:dyDescent="0.2">
      <c r="A36" s="43" t="s">
        <v>10</v>
      </c>
      <c r="B36" s="34">
        <v>0</v>
      </c>
      <c r="C36" s="34">
        <v>0</v>
      </c>
      <c r="D36" s="34">
        <f t="shared" ref="D36:D38" si="5">B36+C36</f>
        <v>0</v>
      </c>
      <c r="E36" s="34">
        <v>0</v>
      </c>
      <c r="F36" s="34">
        <v>0</v>
      </c>
      <c r="G36" s="34">
        <f t="shared" ref="G36:G38" si="6">D36-E36</f>
        <v>0</v>
      </c>
    </row>
    <row r="37" spans="1:7" x14ac:dyDescent="0.2">
      <c r="A37" s="43" t="s">
        <v>11</v>
      </c>
      <c r="B37" s="34">
        <v>0</v>
      </c>
      <c r="C37" s="34">
        <v>0</v>
      </c>
      <c r="D37" s="34">
        <f t="shared" si="5"/>
        <v>0</v>
      </c>
      <c r="E37" s="34">
        <v>0</v>
      </c>
      <c r="F37" s="34">
        <v>0</v>
      </c>
      <c r="G37" s="34">
        <f t="shared" si="6"/>
        <v>0</v>
      </c>
    </row>
    <row r="38" spans="1:7" x14ac:dyDescent="0.2">
      <c r="A38" s="43" t="s">
        <v>12</v>
      </c>
      <c r="B38" s="34">
        <v>0</v>
      </c>
      <c r="C38" s="34">
        <v>0</v>
      </c>
      <c r="D38" s="34">
        <f t="shared" si="5"/>
        <v>0</v>
      </c>
      <c r="E38" s="34">
        <v>0</v>
      </c>
      <c r="F38" s="34">
        <v>0</v>
      </c>
      <c r="G38" s="34">
        <f t="shared" si="6"/>
        <v>0</v>
      </c>
    </row>
    <row r="39" spans="1:7" x14ac:dyDescent="0.2">
      <c r="A39" s="43"/>
      <c r="B39" s="34"/>
      <c r="C39" s="34"/>
      <c r="D39" s="34"/>
      <c r="E39" s="34"/>
      <c r="F39" s="34"/>
      <c r="G39" s="34"/>
    </row>
    <row r="40" spans="1:7" x14ac:dyDescent="0.2">
      <c r="A40" s="44" t="s">
        <v>8</v>
      </c>
      <c r="B40" s="35">
        <f t="shared" ref="B40:G40" si="7">SUM(B35:B38)</f>
        <v>0</v>
      </c>
      <c r="C40" s="35">
        <f t="shared" si="7"/>
        <v>0</v>
      </c>
      <c r="D40" s="35">
        <f t="shared" si="7"/>
        <v>0</v>
      </c>
      <c r="E40" s="35">
        <f t="shared" si="7"/>
        <v>0</v>
      </c>
      <c r="F40" s="35">
        <f t="shared" si="7"/>
        <v>0</v>
      </c>
      <c r="G40" s="35">
        <f t="shared" si="7"/>
        <v>0</v>
      </c>
    </row>
    <row r="43" spans="1:7" x14ac:dyDescent="0.2">
      <c r="A43" s="55" t="s">
        <v>157</v>
      </c>
      <c r="B43" s="56"/>
      <c r="C43" s="56"/>
      <c r="D43" s="56"/>
      <c r="E43" s="56"/>
      <c r="F43" s="56"/>
      <c r="G43" s="57"/>
    </row>
    <row r="44" spans="1:7" ht="54.95" customHeight="1" x14ac:dyDescent="0.2">
      <c r="A44" s="41"/>
      <c r="B44" s="55" t="s">
        <v>0</v>
      </c>
      <c r="C44" s="56"/>
      <c r="D44" s="56"/>
      <c r="E44" s="56"/>
      <c r="F44" s="57"/>
      <c r="G44" s="49" t="s">
        <v>1</v>
      </c>
    </row>
    <row r="45" spans="1:7" ht="22.5" x14ac:dyDescent="0.2">
      <c r="A45" s="5" t="s">
        <v>2</v>
      </c>
      <c r="B45" s="2" t="s">
        <v>3</v>
      </c>
      <c r="C45" s="2" t="s">
        <v>4</v>
      </c>
      <c r="D45" s="2" t="s">
        <v>5</v>
      </c>
      <c r="E45" s="2" t="s">
        <v>6</v>
      </c>
      <c r="F45" s="2" t="s">
        <v>7</v>
      </c>
      <c r="G45" s="50"/>
    </row>
    <row r="46" spans="1:7" x14ac:dyDescent="0.2">
      <c r="A46" s="42"/>
      <c r="B46" s="32"/>
      <c r="C46" s="32"/>
      <c r="D46" s="32"/>
      <c r="E46" s="32"/>
      <c r="F46" s="32"/>
      <c r="G46" s="32"/>
    </row>
    <row r="47" spans="1:7" ht="22.5" x14ac:dyDescent="0.2">
      <c r="A47" s="9" t="s">
        <v>13</v>
      </c>
      <c r="B47" s="34">
        <v>0</v>
      </c>
      <c r="C47" s="34">
        <v>0</v>
      </c>
      <c r="D47" s="34">
        <f t="shared" ref="D47:D59" si="8">B47+C47</f>
        <v>0</v>
      </c>
      <c r="E47" s="34">
        <v>0</v>
      </c>
      <c r="F47" s="34">
        <v>0</v>
      </c>
      <c r="G47" s="34">
        <f t="shared" ref="G47:G59" si="9">D47-E47</f>
        <v>0</v>
      </c>
    </row>
    <row r="48" spans="1:7" x14ac:dyDescent="0.2">
      <c r="A48" s="9"/>
      <c r="B48" s="34"/>
      <c r="C48" s="34"/>
      <c r="D48" s="34"/>
      <c r="E48" s="34"/>
      <c r="F48" s="34"/>
      <c r="G48" s="34"/>
    </row>
    <row r="49" spans="1:7" x14ac:dyDescent="0.2">
      <c r="A49" s="9" t="s">
        <v>14</v>
      </c>
      <c r="B49" s="34">
        <v>0</v>
      </c>
      <c r="C49" s="34">
        <v>0</v>
      </c>
      <c r="D49" s="34">
        <f t="shared" si="8"/>
        <v>0</v>
      </c>
      <c r="E49" s="34">
        <v>0</v>
      </c>
      <c r="F49" s="34">
        <v>0</v>
      </c>
      <c r="G49" s="34">
        <f t="shared" si="9"/>
        <v>0</v>
      </c>
    </row>
    <row r="50" spans="1:7" x14ac:dyDescent="0.2">
      <c r="A50" s="9"/>
      <c r="B50" s="34"/>
      <c r="C50" s="34"/>
      <c r="D50" s="34"/>
      <c r="E50" s="34"/>
      <c r="F50" s="34"/>
      <c r="G50" s="34"/>
    </row>
    <row r="51" spans="1:7" ht="22.5" x14ac:dyDescent="0.2">
      <c r="A51" s="9" t="s">
        <v>15</v>
      </c>
      <c r="B51" s="34">
        <v>0</v>
      </c>
      <c r="C51" s="34">
        <v>0</v>
      </c>
      <c r="D51" s="34">
        <f t="shared" si="8"/>
        <v>0</v>
      </c>
      <c r="E51" s="34">
        <v>0</v>
      </c>
      <c r="F51" s="34">
        <v>0</v>
      </c>
      <c r="G51" s="34">
        <f t="shared" si="9"/>
        <v>0</v>
      </c>
    </row>
    <row r="52" spans="1:7" x14ac:dyDescent="0.2">
      <c r="A52" s="9"/>
      <c r="B52" s="34"/>
      <c r="C52" s="34"/>
      <c r="D52" s="34"/>
      <c r="E52" s="34"/>
      <c r="F52" s="34"/>
      <c r="G52" s="34"/>
    </row>
    <row r="53" spans="1:7" ht="22.5" x14ac:dyDescent="0.2">
      <c r="A53" s="9" t="s">
        <v>16</v>
      </c>
      <c r="B53" s="34">
        <v>0</v>
      </c>
      <c r="C53" s="34">
        <v>0</v>
      </c>
      <c r="D53" s="34">
        <f t="shared" si="8"/>
        <v>0</v>
      </c>
      <c r="E53" s="34">
        <v>0</v>
      </c>
      <c r="F53" s="34">
        <v>0</v>
      </c>
      <c r="G53" s="34">
        <f t="shared" si="9"/>
        <v>0</v>
      </c>
    </row>
    <row r="54" spans="1:7" x14ac:dyDescent="0.2">
      <c r="A54" s="9"/>
      <c r="B54" s="34"/>
      <c r="C54" s="34"/>
      <c r="D54" s="34"/>
      <c r="E54" s="34"/>
      <c r="F54" s="34"/>
      <c r="G54" s="34"/>
    </row>
    <row r="55" spans="1:7" ht="22.5" x14ac:dyDescent="0.2">
      <c r="A55" s="9" t="s">
        <v>17</v>
      </c>
      <c r="B55" s="34">
        <v>0</v>
      </c>
      <c r="C55" s="34">
        <v>0</v>
      </c>
      <c r="D55" s="34">
        <f t="shared" si="8"/>
        <v>0</v>
      </c>
      <c r="E55" s="34">
        <v>0</v>
      </c>
      <c r="F55" s="34">
        <v>0</v>
      </c>
      <c r="G55" s="34">
        <f t="shared" si="9"/>
        <v>0</v>
      </c>
    </row>
    <row r="56" spans="1:7" x14ac:dyDescent="0.2">
      <c r="A56" s="9"/>
      <c r="B56" s="34"/>
      <c r="C56" s="34"/>
      <c r="D56" s="34"/>
      <c r="E56" s="34"/>
      <c r="F56" s="34"/>
      <c r="G56" s="34"/>
    </row>
    <row r="57" spans="1:7" ht="22.5" x14ac:dyDescent="0.2">
      <c r="A57" s="9" t="s">
        <v>18</v>
      </c>
      <c r="B57" s="34">
        <v>0</v>
      </c>
      <c r="C57" s="34">
        <v>0</v>
      </c>
      <c r="D57" s="34">
        <f t="shared" ref="D57" si="10">B57+C57</f>
        <v>0</v>
      </c>
      <c r="E57" s="34">
        <v>0</v>
      </c>
      <c r="F57" s="34">
        <v>0</v>
      </c>
      <c r="G57" s="34">
        <f t="shared" ref="G57" si="11">D57-E57</f>
        <v>0</v>
      </c>
    </row>
    <row r="58" spans="1:7" x14ac:dyDescent="0.2">
      <c r="A58" s="9"/>
      <c r="B58" s="34"/>
      <c r="C58" s="34"/>
      <c r="D58" s="34"/>
      <c r="E58" s="34"/>
      <c r="F58" s="34"/>
      <c r="G58" s="34"/>
    </row>
    <row r="59" spans="1:7" x14ac:dyDescent="0.2">
      <c r="A59" s="9" t="s">
        <v>19</v>
      </c>
      <c r="B59" s="34">
        <v>0</v>
      </c>
      <c r="C59" s="34">
        <v>0</v>
      </c>
      <c r="D59" s="34">
        <f t="shared" si="8"/>
        <v>0</v>
      </c>
      <c r="E59" s="34">
        <v>0</v>
      </c>
      <c r="F59" s="34">
        <v>0</v>
      </c>
      <c r="G59" s="34">
        <f t="shared" si="9"/>
        <v>0</v>
      </c>
    </row>
    <row r="60" spans="1:7" x14ac:dyDescent="0.2">
      <c r="A60" s="9"/>
      <c r="B60" s="34"/>
      <c r="C60" s="34"/>
      <c r="D60" s="34"/>
      <c r="E60" s="34"/>
      <c r="F60" s="34"/>
      <c r="G60" s="34"/>
    </row>
    <row r="61" spans="1:7" x14ac:dyDescent="0.2">
      <c r="A61" s="9" t="s">
        <v>20</v>
      </c>
      <c r="B61" s="34">
        <v>0</v>
      </c>
      <c r="C61" s="34">
        <v>0</v>
      </c>
      <c r="D61" s="34">
        <f t="shared" ref="D61" si="12">B61+C61</f>
        <v>0</v>
      </c>
      <c r="E61" s="34">
        <v>0</v>
      </c>
      <c r="F61" s="34">
        <v>0</v>
      </c>
      <c r="G61" s="34">
        <f t="shared" ref="G61" si="13">D61-E61</f>
        <v>0</v>
      </c>
    </row>
    <row r="62" spans="1:7" x14ac:dyDescent="0.2">
      <c r="A62" s="9"/>
      <c r="B62" s="34"/>
      <c r="C62" s="34"/>
      <c r="D62" s="34"/>
      <c r="E62" s="34"/>
      <c r="F62" s="34"/>
      <c r="G62" s="34"/>
    </row>
    <row r="63" spans="1:7" x14ac:dyDescent="0.2">
      <c r="A63" s="44" t="s">
        <v>8</v>
      </c>
      <c r="B63" s="35">
        <f t="shared" ref="B63:G63" si="14">SUM(B47:B61)</f>
        <v>0</v>
      </c>
      <c r="C63" s="35">
        <f t="shared" si="14"/>
        <v>0</v>
      </c>
      <c r="D63" s="35">
        <f t="shared" si="14"/>
        <v>0</v>
      </c>
      <c r="E63" s="35">
        <f t="shared" si="14"/>
        <v>0</v>
      </c>
      <c r="F63" s="35">
        <f t="shared" si="14"/>
        <v>0</v>
      </c>
      <c r="G63" s="35">
        <f t="shared" si="14"/>
        <v>0</v>
      </c>
    </row>
    <row r="66" spans="1:5" x14ac:dyDescent="0.2">
      <c r="A66" s="1" t="s">
        <v>134</v>
      </c>
    </row>
    <row r="71" spans="1:5" ht="12" x14ac:dyDescent="0.2">
      <c r="A71" s="31" t="s">
        <v>128</v>
      </c>
      <c r="C71" s="51" t="s">
        <v>129</v>
      </c>
      <c r="D71" s="51"/>
      <c r="E71" s="51"/>
    </row>
    <row r="72" spans="1:5" ht="12" x14ac:dyDescent="0.2">
      <c r="A72" s="31" t="s">
        <v>130</v>
      </c>
      <c r="C72" s="51" t="s">
        <v>131</v>
      </c>
      <c r="D72" s="51"/>
      <c r="E72" s="51"/>
    </row>
    <row r="73" spans="1:5" ht="12" x14ac:dyDescent="0.2">
      <c r="A73" s="31" t="s">
        <v>132</v>
      </c>
      <c r="C73" s="51" t="s">
        <v>133</v>
      </c>
      <c r="D73" s="51"/>
      <c r="E73" s="51"/>
    </row>
  </sheetData>
  <sheetProtection formatCells="0" formatColumns="0" formatRows="0" insertRows="0" deleteRows="0" autoFilter="0"/>
  <mergeCells count="11">
    <mergeCell ref="A1:G1"/>
    <mergeCell ref="C71:E71"/>
    <mergeCell ref="C72:E72"/>
    <mergeCell ref="C73:E73"/>
    <mergeCell ref="G2:G3"/>
    <mergeCell ref="A31:G31"/>
    <mergeCell ref="B32:F32"/>
    <mergeCell ref="G32:G33"/>
    <mergeCell ref="A43:G43"/>
    <mergeCell ref="B44:F44"/>
    <mergeCell ref="G44:G45"/>
  </mergeCells>
  <printOptions horizontalCentered="1"/>
  <pageMargins left="0.7" right="0.7" top="0.75" bottom="0.75" header="0.3" footer="0.3"/>
  <pageSetup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6"/>
  <sheetViews>
    <sheetView showGridLines="0" workbookViewId="0">
      <selection activeCell="G26" sqref="A1:G26"/>
    </sheetView>
  </sheetViews>
  <sheetFormatPr baseColWidth="10" defaultColWidth="12" defaultRowHeight="11.25" x14ac:dyDescent="0.2"/>
  <cols>
    <col min="1" max="1" width="47.6640625" style="1" customWidth="1"/>
    <col min="2" max="7" width="18.33203125" style="1" customWidth="1"/>
    <col min="8" max="16384" width="12" style="1"/>
  </cols>
  <sheetData>
    <row r="1" spans="1:7" ht="54.95" customHeight="1" x14ac:dyDescent="0.2">
      <c r="A1" s="46" t="s">
        <v>160</v>
      </c>
      <c r="B1" s="47"/>
      <c r="C1" s="47"/>
      <c r="D1" s="47"/>
      <c r="E1" s="47"/>
      <c r="F1" s="47"/>
      <c r="G1" s="48"/>
    </row>
    <row r="2" spans="1:7" x14ac:dyDescent="0.2">
      <c r="A2" s="4"/>
      <c r="B2" s="6" t="s">
        <v>0</v>
      </c>
      <c r="C2" s="7"/>
      <c r="D2" s="7"/>
      <c r="E2" s="7"/>
      <c r="F2" s="8"/>
      <c r="G2" s="49" t="s">
        <v>1</v>
      </c>
    </row>
    <row r="3" spans="1:7" ht="24.95" customHeight="1" x14ac:dyDescent="0.2">
      <c r="A3" s="17" t="s">
        <v>2</v>
      </c>
      <c r="B3" s="2" t="s">
        <v>3</v>
      </c>
      <c r="C3" s="2" t="s">
        <v>4</v>
      </c>
      <c r="D3" s="2" t="s">
        <v>5</v>
      </c>
      <c r="E3" s="2" t="s">
        <v>6</v>
      </c>
      <c r="F3" s="2" t="s">
        <v>7</v>
      </c>
      <c r="G3" s="50"/>
    </row>
    <row r="4" spans="1:7" x14ac:dyDescent="0.2">
      <c r="A4" s="10"/>
      <c r="B4" s="32"/>
      <c r="C4" s="32"/>
      <c r="D4" s="32"/>
      <c r="E4" s="32"/>
      <c r="F4" s="32"/>
      <c r="G4" s="32"/>
    </row>
    <row r="5" spans="1:7" x14ac:dyDescent="0.2">
      <c r="A5" s="18" t="s">
        <v>21</v>
      </c>
      <c r="B5" s="34">
        <v>132898321</v>
      </c>
      <c r="C5" s="34">
        <v>11251945.699999999</v>
      </c>
      <c r="D5" s="34">
        <f>B5+C5</f>
        <v>144150266.69999999</v>
      </c>
      <c r="E5" s="34">
        <v>57686037.210000001</v>
      </c>
      <c r="F5" s="34">
        <v>57686037.210000001</v>
      </c>
      <c r="G5" s="34">
        <f>D5-E5</f>
        <v>86464229.48999998</v>
      </c>
    </row>
    <row r="6" spans="1:7" x14ac:dyDescent="0.2">
      <c r="A6" s="18"/>
      <c r="B6" s="34"/>
      <c r="C6" s="34"/>
      <c r="D6" s="34"/>
      <c r="E6" s="34"/>
      <c r="F6" s="34"/>
      <c r="G6" s="34"/>
    </row>
    <row r="7" spans="1:7" x14ac:dyDescent="0.2">
      <c r="A7" s="18" t="s">
        <v>22</v>
      </c>
      <c r="B7" s="34">
        <v>10802792</v>
      </c>
      <c r="C7" s="34">
        <v>9570591.3100000005</v>
      </c>
      <c r="D7" s="34">
        <f>B7+C7</f>
        <v>20373383.310000002</v>
      </c>
      <c r="E7" s="34">
        <v>8505274.4100000001</v>
      </c>
      <c r="F7" s="34">
        <v>8505274.4100000001</v>
      </c>
      <c r="G7" s="34">
        <f>D7-E7</f>
        <v>11868108.900000002</v>
      </c>
    </row>
    <row r="8" spans="1:7" x14ac:dyDescent="0.2">
      <c r="A8" s="18"/>
      <c r="B8" s="34"/>
      <c r="C8" s="34"/>
      <c r="D8" s="34"/>
      <c r="E8" s="34"/>
      <c r="F8" s="34"/>
      <c r="G8" s="34"/>
    </row>
    <row r="9" spans="1:7" x14ac:dyDescent="0.2">
      <c r="A9" s="18" t="s">
        <v>23</v>
      </c>
      <c r="B9" s="34">
        <v>2000000</v>
      </c>
      <c r="C9" s="34">
        <v>0</v>
      </c>
      <c r="D9" s="34">
        <f>B9+C9</f>
        <v>2000000</v>
      </c>
      <c r="E9" s="34">
        <v>2000000</v>
      </c>
      <c r="F9" s="34">
        <v>2000000</v>
      </c>
      <c r="G9" s="34">
        <f>D9-E9</f>
        <v>0</v>
      </c>
    </row>
    <row r="10" spans="1:7" x14ac:dyDescent="0.2">
      <c r="A10" s="18"/>
      <c r="B10" s="34"/>
      <c r="C10" s="34"/>
      <c r="D10" s="34"/>
      <c r="E10" s="34"/>
      <c r="F10" s="34"/>
      <c r="G10" s="34"/>
    </row>
    <row r="11" spans="1:7" x14ac:dyDescent="0.2">
      <c r="A11" s="18" t="s">
        <v>24</v>
      </c>
      <c r="B11" s="34">
        <v>0</v>
      </c>
      <c r="C11" s="34">
        <v>0</v>
      </c>
      <c r="D11" s="34">
        <f>B11+C11</f>
        <v>0</v>
      </c>
      <c r="E11" s="34">
        <v>0</v>
      </c>
      <c r="F11" s="34">
        <v>0</v>
      </c>
      <c r="G11" s="34">
        <f>D11-E11</f>
        <v>0</v>
      </c>
    </row>
    <row r="12" spans="1:7" x14ac:dyDescent="0.2">
      <c r="A12" s="18"/>
      <c r="B12" s="34"/>
      <c r="C12" s="34"/>
      <c r="D12" s="34"/>
      <c r="E12" s="34"/>
      <c r="F12" s="34"/>
      <c r="G12" s="34"/>
    </row>
    <row r="13" spans="1:7" x14ac:dyDescent="0.2">
      <c r="A13" s="18" t="s">
        <v>25</v>
      </c>
      <c r="B13" s="34">
        <v>0</v>
      </c>
      <c r="C13" s="34">
        <v>0</v>
      </c>
      <c r="D13" s="34">
        <f>B13+C13</f>
        <v>0</v>
      </c>
      <c r="E13" s="34">
        <v>0</v>
      </c>
      <c r="F13" s="34">
        <v>0</v>
      </c>
      <c r="G13" s="34">
        <f>D13-E13</f>
        <v>0</v>
      </c>
    </row>
    <row r="14" spans="1:7" x14ac:dyDescent="0.2">
      <c r="A14" s="11"/>
      <c r="B14" s="36"/>
      <c r="C14" s="36"/>
      <c r="D14" s="36"/>
      <c r="E14" s="36"/>
      <c r="F14" s="36"/>
      <c r="G14" s="36"/>
    </row>
    <row r="15" spans="1:7" x14ac:dyDescent="0.2">
      <c r="A15" s="12" t="s">
        <v>8</v>
      </c>
      <c r="B15" s="37">
        <f t="shared" ref="B15:G15" si="0">SUM(B5+B7+B9+B11+B13)</f>
        <v>145701113</v>
      </c>
      <c r="C15" s="37">
        <f t="shared" si="0"/>
        <v>20822537.009999998</v>
      </c>
      <c r="D15" s="37">
        <f t="shared" si="0"/>
        <v>166523650.00999999</v>
      </c>
      <c r="E15" s="37">
        <f t="shared" si="0"/>
        <v>68191311.620000005</v>
      </c>
      <c r="F15" s="37">
        <f t="shared" si="0"/>
        <v>68191311.620000005</v>
      </c>
      <c r="G15" s="37">
        <f t="shared" si="0"/>
        <v>98332338.389999986</v>
      </c>
    </row>
    <row r="17" spans="1:5" ht="12.75" x14ac:dyDescent="0.2">
      <c r="A17" s="30" t="s">
        <v>127</v>
      </c>
      <c r="B17"/>
    </row>
    <row r="24" spans="1:5" ht="12" x14ac:dyDescent="0.2">
      <c r="A24" s="31" t="s">
        <v>128</v>
      </c>
      <c r="C24" s="51" t="s">
        <v>129</v>
      </c>
      <c r="D24" s="51"/>
      <c r="E24" s="51"/>
    </row>
    <row r="25" spans="1:5" ht="12" x14ac:dyDescent="0.2">
      <c r="A25" s="31" t="s">
        <v>130</v>
      </c>
      <c r="C25" s="51" t="s">
        <v>131</v>
      </c>
      <c r="D25" s="51"/>
      <c r="E25" s="51"/>
    </row>
    <row r="26" spans="1:5" ht="12" x14ac:dyDescent="0.2">
      <c r="A26" s="31" t="s">
        <v>132</v>
      </c>
      <c r="C26" s="51" t="s">
        <v>133</v>
      </c>
      <c r="D26" s="51"/>
      <c r="E26" s="51"/>
    </row>
  </sheetData>
  <sheetProtection formatCells="0" formatColumns="0" formatRows="0" autoFilter="0"/>
  <mergeCells count="5">
    <mergeCell ref="G2:G3"/>
    <mergeCell ref="A1:G1"/>
    <mergeCell ref="C24:E24"/>
    <mergeCell ref="C25:E25"/>
    <mergeCell ref="C26:E26"/>
  </mergeCells>
  <printOptions horizontalCentered="1"/>
  <pageMargins left="0.70866141732283472" right="0.70866141732283472" top="0.74803149606299213" bottom="0.74803149606299213" header="0.31496062992125984" footer="0.31496062992125984"/>
  <pageSetup scale="9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4"/>
  <sheetViews>
    <sheetView showGridLines="0" zoomScaleNormal="100" workbookViewId="0">
      <selection activeCell="G54" sqref="A1:G54"/>
    </sheetView>
  </sheetViews>
  <sheetFormatPr baseColWidth="10" defaultColWidth="12" defaultRowHeight="11.25" x14ac:dyDescent="0.2"/>
  <cols>
    <col min="1" max="1" width="65.83203125" style="25" customWidth="1"/>
    <col min="2" max="7" width="18.33203125" style="25" customWidth="1"/>
    <col min="8" max="16384" width="12" style="25"/>
  </cols>
  <sheetData>
    <row r="1" spans="1:7" ht="54.95" customHeight="1" x14ac:dyDescent="0.2">
      <c r="A1" s="58" t="s">
        <v>161</v>
      </c>
      <c r="B1" s="59"/>
      <c r="C1" s="59"/>
      <c r="D1" s="59"/>
      <c r="E1" s="59"/>
      <c r="F1" s="59"/>
      <c r="G1" s="60"/>
    </row>
    <row r="2" spans="1:7" x14ac:dyDescent="0.2">
      <c r="A2" s="22"/>
      <c r="B2" s="6" t="s">
        <v>0</v>
      </c>
      <c r="C2" s="7"/>
      <c r="D2" s="7"/>
      <c r="E2" s="7"/>
      <c r="F2" s="8"/>
      <c r="G2" s="49" t="s">
        <v>1</v>
      </c>
    </row>
    <row r="3" spans="1:7" ht="24.95" customHeight="1" x14ac:dyDescent="0.2">
      <c r="A3" s="23" t="s">
        <v>2</v>
      </c>
      <c r="B3" s="2" t="s">
        <v>3</v>
      </c>
      <c r="C3" s="2" t="s">
        <v>4</v>
      </c>
      <c r="D3" s="2" t="s">
        <v>5</v>
      </c>
      <c r="E3" s="2" t="s">
        <v>6</v>
      </c>
      <c r="F3" s="2" t="s">
        <v>7</v>
      </c>
      <c r="G3" s="50"/>
    </row>
    <row r="4" spans="1:7" x14ac:dyDescent="0.2">
      <c r="A4" s="26"/>
      <c r="B4" s="32"/>
      <c r="C4" s="32"/>
      <c r="D4" s="32"/>
      <c r="E4" s="32"/>
      <c r="F4" s="32"/>
      <c r="G4" s="32"/>
    </row>
    <row r="5" spans="1:7" x14ac:dyDescent="0.2">
      <c r="A5" s="24" t="s">
        <v>96</v>
      </c>
      <c r="B5" s="33">
        <f t="shared" ref="B5:G5" si="0">SUM(B6:B13)</f>
        <v>92273813.200000003</v>
      </c>
      <c r="C5" s="33">
        <f t="shared" si="0"/>
        <v>5581949.54</v>
      </c>
      <c r="D5" s="33">
        <f t="shared" si="0"/>
        <v>97855762.74000001</v>
      </c>
      <c r="E5" s="33">
        <f t="shared" si="0"/>
        <v>44134314.129999995</v>
      </c>
      <c r="F5" s="33">
        <f t="shared" si="0"/>
        <v>44134314.129999995</v>
      </c>
      <c r="G5" s="33">
        <f t="shared" si="0"/>
        <v>53721448.609999999</v>
      </c>
    </row>
    <row r="6" spans="1:7" x14ac:dyDescent="0.2">
      <c r="A6" s="27" t="s">
        <v>97</v>
      </c>
      <c r="B6" s="34">
        <v>22315331.539999999</v>
      </c>
      <c r="C6" s="34">
        <v>-234572</v>
      </c>
      <c r="D6" s="34">
        <f>B6+C6</f>
        <v>22080759.539999999</v>
      </c>
      <c r="E6" s="34">
        <v>11448945.460000001</v>
      </c>
      <c r="F6" s="34">
        <v>11448945.460000001</v>
      </c>
      <c r="G6" s="34">
        <f>D6-E6</f>
        <v>10631814.079999998</v>
      </c>
    </row>
    <row r="7" spans="1:7" x14ac:dyDescent="0.2">
      <c r="A7" s="27" t="s">
        <v>98</v>
      </c>
      <c r="B7" s="34">
        <v>507800.1</v>
      </c>
      <c r="C7" s="34">
        <v>0</v>
      </c>
      <c r="D7" s="34">
        <f t="shared" ref="D7:D13" si="1">B7+C7</f>
        <v>507800.1</v>
      </c>
      <c r="E7" s="34">
        <v>232668.42</v>
      </c>
      <c r="F7" s="34">
        <v>232668.42</v>
      </c>
      <c r="G7" s="34">
        <f t="shared" ref="G7:G13" si="2">D7-E7</f>
        <v>275131.67999999993</v>
      </c>
    </row>
    <row r="8" spans="1:7" x14ac:dyDescent="0.2">
      <c r="A8" s="27" t="s">
        <v>99</v>
      </c>
      <c r="B8" s="34">
        <v>15575447.949999999</v>
      </c>
      <c r="C8" s="34">
        <v>3936791.95</v>
      </c>
      <c r="D8" s="34">
        <f t="shared" si="1"/>
        <v>19512239.899999999</v>
      </c>
      <c r="E8" s="34">
        <v>9592330.3000000007</v>
      </c>
      <c r="F8" s="34">
        <v>9592330.3000000007</v>
      </c>
      <c r="G8" s="34">
        <f t="shared" si="2"/>
        <v>9919909.5999999978</v>
      </c>
    </row>
    <row r="9" spans="1:7" x14ac:dyDescent="0.2">
      <c r="A9" s="27" t="s">
        <v>100</v>
      </c>
      <c r="B9" s="34">
        <v>0</v>
      </c>
      <c r="C9" s="34">
        <v>0</v>
      </c>
      <c r="D9" s="34">
        <f t="shared" si="1"/>
        <v>0</v>
      </c>
      <c r="E9" s="34">
        <v>0</v>
      </c>
      <c r="F9" s="34">
        <v>0</v>
      </c>
      <c r="G9" s="34">
        <f t="shared" si="2"/>
        <v>0</v>
      </c>
    </row>
    <row r="10" spans="1:7" x14ac:dyDescent="0.2">
      <c r="A10" s="27" t="s">
        <v>101</v>
      </c>
      <c r="B10" s="34">
        <v>6649566.0899999999</v>
      </c>
      <c r="C10" s="34">
        <v>528233.51</v>
      </c>
      <c r="D10" s="34">
        <f t="shared" si="1"/>
        <v>7177799.5999999996</v>
      </c>
      <c r="E10" s="34">
        <v>2509499.6</v>
      </c>
      <c r="F10" s="34">
        <v>2509499.6</v>
      </c>
      <c r="G10" s="34">
        <f t="shared" si="2"/>
        <v>4668300</v>
      </c>
    </row>
    <row r="11" spans="1:7" x14ac:dyDescent="0.2">
      <c r="A11" s="27" t="s">
        <v>102</v>
      </c>
      <c r="B11" s="34">
        <v>0</v>
      </c>
      <c r="C11" s="34">
        <v>0</v>
      </c>
      <c r="D11" s="34">
        <f t="shared" si="1"/>
        <v>0</v>
      </c>
      <c r="E11" s="34">
        <v>0</v>
      </c>
      <c r="F11" s="34">
        <v>0</v>
      </c>
      <c r="G11" s="34">
        <f t="shared" si="2"/>
        <v>0</v>
      </c>
    </row>
    <row r="12" spans="1:7" x14ac:dyDescent="0.2">
      <c r="A12" s="27" t="s">
        <v>103</v>
      </c>
      <c r="B12" s="34">
        <v>16000121.51</v>
      </c>
      <c r="C12" s="34">
        <v>1956704.74</v>
      </c>
      <c r="D12" s="34">
        <f t="shared" si="1"/>
        <v>17956826.25</v>
      </c>
      <c r="E12" s="34">
        <v>6729027.3300000001</v>
      </c>
      <c r="F12" s="34">
        <v>6729027.3300000001</v>
      </c>
      <c r="G12" s="34">
        <f t="shared" si="2"/>
        <v>11227798.92</v>
      </c>
    </row>
    <row r="13" spans="1:7" x14ac:dyDescent="0.2">
      <c r="A13" s="27" t="s">
        <v>53</v>
      </c>
      <c r="B13" s="34">
        <v>31225546.010000002</v>
      </c>
      <c r="C13" s="34">
        <v>-605208.66</v>
      </c>
      <c r="D13" s="34">
        <f t="shared" si="1"/>
        <v>30620337.350000001</v>
      </c>
      <c r="E13" s="34">
        <v>13621843.02</v>
      </c>
      <c r="F13" s="34">
        <v>13621843.02</v>
      </c>
      <c r="G13" s="34">
        <f t="shared" si="2"/>
        <v>16998494.330000002</v>
      </c>
    </row>
    <row r="14" spans="1:7" x14ac:dyDescent="0.2">
      <c r="A14" s="28"/>
      <c r="B14" s="34"/>
      <c r="C14" s="34"/>
      <c r="D14" s="34"/>
      <c r="E14" s="34"/>
      <c r="F14" s="34"/>
      <c r="G14" s="34"/>
    </row>
    <row r="15" spans="1:7" x14ac:dyDescent="0.2">
      <c r="A15" s="24" t="s">
        <v>104</v>
      </c>
      <c r="B15" s="33">
        <f t="shared" ref="B15:G15" si="3">SUM(B16:B22)</f>
        <v>52349164.480000004</v>
      </c>
      <c r="C15" s="33">
        <f t="shared" si="3"/>
        <v>15240587.470000001</v>
      </c>
      <c r="D15" s="33">
        <f t="shared" si="3"/>
        <v>67589751.950000003</v>
      </c>
      <c r="E15" s="33">
        <f t="shared" si="3"/>
        <v>23552907.73</v>
      </c>
      <c r="F15" s="33">
        <f t="shared" si="3"/>
        <v>23552907.73</v>
      </c>
      <c r="G15" s="33">
        <f t="shared" si="3"/>
        <v>44036844.219999999</v>
      </c>
    </row>
    <row r="16" spans="1:7" x14ac:dyDescent="0.2">
      <c r="A16" s="27" t="s">
        <v>105</v>
      </c>
      <c r="B16" s="34">
        <v>0</v>
      </c>
      <c r="C16" s="34">
        <v>0</v>
      </c>
      <c r="D16" s="34">
        <f>B16+C16</f>
        <v>0</v>
      </c>
      <c r="E16" s="34">
        <v>0</v>
      </c>
      <c r="F16" s="34">
        <v>0</v>
      </c>
      <c r="G16" s="34">
        <f t="shared" ref="G16:G22" si="4">D16-E16</f>
        <v>0</v>
      </c>
    </row>
    <row r="17" spans="1:7" x14ac:dyDescent="0.2">
      <c r="A17" s="27" t="s">
        <v>106</v>
      </c>
      <c r="B17" s="34">
        <v>32841103.879999999</v>
      </c>
      <c r="C17" s="34">
        <v>10852015.470000001</v>
      </c>
      <c r="D17" s="34">
        <f t="shared" ref="D17:D22" si="5">B17+C17</f>
        <v>43693119.350000001</v>
      </c>
      <c r="E17" s="34">
        <v>11456956.82</v>
      </c>
      <c r="F17" s="34">
        <v>11456956.82</v>
      </c>
      <c r="G17" s="34">
        <f t="shared" si="4"/>
        <v>32236162.530000001</v>
      </c>
    </row>
    <row r="18" spans="1:7" x14ac:dyDescent="0.2">
      <c r="A18" s="27" t="s">
        <v>107</v>
      </c>
      <c r="B18" s="34">
        <v>0</v>
      </c>
      <c r="C18" s="34">
        <v>0</v>
      </c>
      <c r="D18" s="34">
        <f t="shared" si="5"/>
        <v>0</v>
      </c>
      <c r="E18" s="34">
        <v>0</v>
      </c>
      <c r="F18" s="34">
        <v>0</v>
      </c>
      <c r="G18" s="34">
        <f t="shared" si="4"/>
        <v>0</v>
      </c>
    </row>
    <row r="19" spans="1:7" x14ac:dyDescent="0.2">
      <c r="A19" s="27" t="s">
        <v>108</v>
      </c>
      <c r="B19" s="34">
        <v>5726728.2599999998</v>
      </c>
      <c r="C19" s="34">
        <v>4388572</v>
      </c>
      <c r="D19" s="34">
        <f t="shared" si="5"/>
        <v>10115300.26</v>
      </c>
      <c r="E19" s="34">
        <v>7626910.0999999996</v>
      </c>
      <c r="F19" s="34">
        <v>7626910.0999999996</v>
      </c>
      <c r="G19" s="34">
        <f t="shared" si="4"/>
        <v>2488390.16</v>
      </c>
    </row>
    <row r="20" spans="1:7" x14ac:dyDescent="0.2">
      <c r="A20" s="27" t="s">
        <v>109</v>
      </c>
      <c r="B20" s="34">
        <v>0</v>
      </c>
      <c r="C20" s="34">
        <v>0</v>
      </c>
      <c r="D20" s="34">
        <f t="shared" si="5"/>
        <v>0</v>
      </c>
      <c r="E20" s="34">
        <v>0</v>
      </c>
      <c r="F20" s="34">
        <v>0</v>
      </c>
      <c r="G20" s="34">
        <f t="shared" si="4"/>
        <v>0</v>
      </c>
    </row>
    <row r="21" spans="1:7" x14ac:dyDescent="0.2">
      <c r="A21" s="27" t="s">
        <v>110</v>
      </c>
      <c r="B21" s="34">
        <v>0</v>
      </c>
      <c r="C21" s="34">
        <v>0</v>
      </c>
      <c r="D21" s="34">
        <f t="shared" si="5"/>
        <v>0</v>
      </c>
      <c r="E21" s="34">
        <v>0</v>
      </c>
      <c r="F21" s="34">
        <v>0</v>
      </c>
      <c r="G21" s="34">
        <f t="shared" si="4"/>
        <v>0</v>
      </c>
    </row>
    <row r="22" spans="1:7" x14ac:dyDescent="0.2">
      <c r="A22" s="27" t="s">
        <v>111</v>
      </c>
      <c r="B22" s="34">
        <v>13781332.34</v>
      </c>
      <c r="C22" s="34">
        <v>0</v>
      </c>
      <c r="D22" s="34">
        <f t="shared" si="5"/>
        <v>13781332.34</v>
      </c>
      <c r="E22" s="34">
        <v>4469040.8099999996</v>
      </c>
      <c r="F22" s="34">
        <v>4469040.8099999996</v>
      </c>
      <c r="G22" s="34">
        <f t="shared" si="4"/>
        <v>9312291.5300000012</v>
      </c>
    </row>
    <row r="23" spans="1:7" x14ac:dyDescent="0.2">
      <c r="A23" s="28"/>
      <c r="B23" s="34"/>
      <c r="C23" s="34"/>
      <c r="D23" s="34"/>
      <c r="E23" s="34"/>
      <c r="F23" s="34"/>
      <c r="G23" s="34"/>
    </row>
    <row r="24" spans="1:7" x14ac:dyDescent="0.2">
      <c r="A24" s="24" t="s">
        <v>112</v>
      </c>
      <c r="B24" s="33">
        <f t="shared" ref="B24:G24" si="6">SUM(B25:B33)</f>
        <v>1078135.3199999998</v>
      </c>
      <c r="C24" s="33">
        <f t="shared" si="6"/>
        <v>0</v>
      </c>
      <c r="D24" s="33">
        <f t="shared" si="6"/>
        <v>1078135.3199999998</v>
      </c>
      <c r="E24" s="33">
        <f t="shared" si="6"/>
        <v>504089.76</v>
      </c>
      <c r="F24" s="33">
        <f t="shared" si="6"/>
        <v>504089.76</v>
      </c>
      <c r="G24" s="33">
        <f t="shared" si="6"/>
        <v>574045.55999999994</v>
      </c>
    </row>
    <row r="25" spans="1:7" x14ac:dyDescent="0.2">
      <c r="A25" s="27" t="s">
        <v>113</v>
      </c>
      <c r="B25" s="34">
        <v>503689.63</v>
      </c>
      <c r="C25" s="34">
        <v>0</v>
      </c>
      <c r="D25" s="34">
        <f>B25+C25</f>
        <v>503689.63</v>
      </c>
      <c r="E25" s="34">
        <v>220336.07</v>
      </c>
      <c r="F25" s="34">
        <v>220336.07</v>
      </c>
      <c r="G25" s="34">
        <f t="shared" ref="G25:G33" si="7">D25-E25</f>
        <v>283353.56</v>
      </c>
    </row>
    <row r="26" spans="1:7" x14ac:dyDescent="0.2">
      <c r="A26" s="27" t="s">
        <v>114</v>
      </c>
      <c r="B26" s="34">
        <v>0</v>
      </c>
      <c r="C26" s="34">
        <v>0</v>
      </c>
      <c r="D26" s="34">
        <f t="shared" ref="D26:D33" si="8">B26+C26</f>
        <v>0</v>
      </c>
      <c r="E26" s="34">
        <v>0</v>
      </c>
      <c r="F26" s="34">
        <v>0</v>
      </c>
      <c r="G26" s="34">
        <f t="shared" si="7"/>
        <v>0</v>
      </c>
    </row>
    <row r="27" spans="1:7" x14ac:dyDescent="0.2">
      <c r="A27" s="27" t="s">
        <v>115</v>
      </c>
      <c r="B27" s="34">
        <v>0</v>
      </c>
      <c r="C27" s="34">
        <v>0</v>
      </c>
      <c r="D27" s="34">
        <f t="shared" si="8"/>
        <v>0</v>
      </c>
      <c r="E27" s="34">
        <v>0</v>
      </c>
      <c r="F27" s="34">
        <v>0</v>
      </c>
      <c r="G27" s="34">
        <f t="shared" si="7"/>
        <v>0</v>
      </c>
    </row>
    <row r="28" spans="1:7" x14ac:dyDescent="0.2">
      <c r="A28" s="27" t="s">
        <v>116</v>
      </c>
      <c r="B28" s="34">
        <v>0</v>
      </c>
      <c r="C28" s="34">
        <v>0</v>
      </c>
      <c r="D28" s="34">
        <f t="shared" si="8"/>
        <v>0</v>
      </c>
      <c r="E28" s="34">
        <v>0</v>
      </c>
      <c r="F28" s="34">
        <v>0</v>
      </c>
      <c r="G28" s="34">
        <f t="shared" si="7"/>
        <v>0</v>
      </c>
    </row>
    <row r="29" spans="1:7" x14ac:dyDescent="0.2">
      <c r="A29" s="27" t="s">
        <v>117</v>
      </c>
      <c r="B29" s="34">
        <v>0</v>
      </c>
      <c r="C29" s="34">
        <v>0</v>
      </c>
      <c r="D29" s="34">
        <f t="shared" si="8"/>
        <v>0</v>
      </c>
      <c r="E29" s="34">
        <v>0</v>
      </c>
      <c r="F29" s="34">
        <v>0</v>
      </c>
      <c r="G29" s="34">
        <f t="shared" si="7"/>
        <v>0</v>
      </c>
    </row>
    <row r="30" spans="1:7" x14ac:dyDescent="0.2">
      <c r="A30" s="27" t="s">
        <v>118</v>
      </c>
      <c r="B30" s="34">
        <v>0</v>
      </c>
      <c r="C30" s="34">
        <v>0</v>
      </c>
      <c r="D30" s="34">
        <f t="shared" si="8"/>
        <v>0</v>
      </c>
      <c r="E30" s="34">
        <v>0</v>
      </c>
      <c r="F30" s="34">
        <v>0</v>
      </c>
      <c r="G30" s="34">
        <f t="shared" si="7"/>
        <v>0</v>
      </c>
    </row>
    <row r="31" spans="1:7" x14ac:dyDescent="0.2">
      <c r="A31" s="27" t="s">
        <v>119</v>
      </c>
      <c r="B31" s="34">
        <v>574445.68999999994</v>
      </c>
      <c r="C31" s="34">
        <v>0</v>
      </c>
      <c r="D31" s="34">
        <f t="shared" si="8"/>
        <v>574445.68999999994</v>
      </c>
      <c r="E31" s="34">
        <v>283753.69</v>
      </c>
      <c r="F31" s="34">
        <v>283753.69</v>
      </c>
      <c r="G31" s="34">
        <f t="shared" si="7"/>
        <v>290691.99999999994</v>
      </c>
    </row>
    <row r="32" spans="1:7" x14ac:dyDescent="0.2">
      <c r="A32" s="27" t="s">
        <v>120</v>
      </c>
      <c r="B32" s="34">
        <v>0</v>
      </c>
      <c r="C32" s="34">
        <v>0</v>
      </c>
      <c r="D32" s="34">
        <f t="shared" si="8"/>
        <v>0</v>
      </c>
      <c r="E32" s="34">
        <v>0</v>
      </c>
      <c r="F32" s="34">
        <v>0</v>
      </c>
      <c r="G32" s="34">
        <f t="shared" si="7"/>
        <v>0</v>
      </c>
    </row>
    <row r="33" spans="1:7" x14ac:dyDescent="0.2">
      <c r="A33" s="27" t="s">
        <v>121</v>
      </c>
      <c r="B33" s="34">
        <v>0</v>
      </c>
      <c r="C33" s="34">
        <v>0</v>
      </c>
      <c r="D33" s="34">
        <f t="shared" si="8"/>
        <v>0</v>
      </c>
      <c r="E33" s="34">
        <v>0</v>
      </c>
      <c r="F33" s="34">
        <v>0</v>
      </c>
      <c r="G33" s="34">
        <f t="shared" si="7"/>
        <v>0</v>
      </c>
    </row>
    <row r="34" spans="1:7" x14ac:dyDescent="0.2">
      <c r="A34" s="28"/>
      <c r="B34" s="34"/>
      <c r="C34" s="34"/>
      <c r="D34" s="34"/>
      <c r="E34" s="34"/>
      <c r="F34" s="34"/>
      <c r="G34" s="34"/>
    </row>
    <row r="35" spans="1:7" x14ac:dyDescent="0.2">
      <c r="A35" s="24" t="s">
        <v>122</v>
      </c>
      <c r="B35" s="33">
        <f t="shared" ref="B35:G35" si="9">SUM(B36:B39)</f>
        <v>0</v>
      </c>
      <c r="C35" s="33">
        <f t="shared" si="9"/>
        <v>0</v>
      </c>
      <c r="D35" s="33">
        <f t="shared" si="9"/>
        <v>0</v>
      </c>
      <c r="E35" s="33">
        <f t="shared" si="9"/>
        <v>0</v>
      </c>
      <c r="F35" s="33">
        <f t="shared" si="9"/>
        <v>0</v>
      </c>
      <c r="G35" s="33">
        <f t="shared" si="9"/>
        <v>0</v>
      </c>
    </row>
    <row r="36" spans="1:7" x14ac:dyDescent="0.2">
      <c r="A36" s="27" t="s">
        <v>123</v>
      </c>
      <c r="B36" s="34">
        <v>0</v>
      </c>
      <c r="C36" s="34">
        <v>0</v>
      </c>
      <c r="D36" s="34">
        <f>B36+C36</f>
        <v>0</v>
      </c>
      <c r="E36" s="34">
        <v>0</v>
      </c>
      <c r="F36" s="34">
        <v>0</v>
      </c>
      <c r="G36" s="34">
        <f t="shared" ref="G36:G39" si="10">D36-E36</f>
        <v>0</v>
      </c>
    </row>
    <row r="37" spans="1:7" ht="22.5" x14ac:dyDescent="0.2">
      <c r="A37" s="27" t="s">
        <v>124</v>
      </c>
      <c r="B37" s="34">
        <v>0</v>
      </c>
      <c r="C37" s="34">
        <v>0</v>
      </c>
      <c r="D37" s="34">
        <f t="shared" ref="D37:D39" si="11">B37+C37</f>
        <v>0</v>
      </c>
      <c r="E37" s="34">
        <v>0</v>
      </c>
      <c r="F37" s="34">
        <v>0</v>
      </c>
      <c r="G37" s="34">
        <f t="shared" si="10"/>
        <v>0</v>
      </c>
    </row>
    <row r="38" spans="1:7" x14ac:dyDescent="0.2">
      <c r="A38" s="27" t="s">
        <v>125</v>
      </c>
      <c r="B38" s="34">
        <v>0</v>
      </c>
      <c r="C38" s="34">
        <v>0</v>
      </c>
      <c r="D38" s="34">
        <f t="shared" si="11"/>
        <v>0</v>
      </c>
      <c r="E38" s="34">
        <v>0</v>
      </c>
      <c r="F38" s="34">
        <v>0</v>
      </c>
      <c r="G38" s="34">
        <f t="shared" si="10"/>
        <v>0</v>
      </c>
    </row>
    <row r="39" spans="1:7" x14ac:dyDescent="0.2">
      <c r="A39" s="27" t="s">
        <v>126</v>
      </c>
      <c r="B39" s="34">
        <v>0</v>
      </c>
      <c r="C39" s="34">
        <v>0</v>
      </c>
      <c r="D39" s="34">
        <f t="shared" si="11"/>
        <v>0</v>
      </c>
      <c r="E39" s="34">
        <v>0</v>
      </c>
      <c r="F39" s="34">
        <v>0</v>
      </c>
      <c r="G39" s="34">
        <f t="shared" si="10"/>
        <v>0</v>
      </c>
    </row>
    <row r="40" spans="1:7" x14ac:dyDescent="0.2">
      <c r="A40" s="28"/>
      <c r="B40" s="34"/>
      <c r="C40" s="34"/>
      <c r="D40" s="34"/>
      <c r="E40" s="34"/>
      <c r="F40" s="34"/>
      <c r="G40" s="34"/>
    </row>
    <row r="41" spans="1:7" x14ac:dyDescent="0.2">
      <c r="A41" s="29" t="s">
        <v>8</v>
      </c>
      <c r="B41" s="35">
        <f t="shared" ref="B41:G41" si="12">SUM(B35+B24+B15+B5)</f>
        <v>145701113</v>
      </c>
      <c r="C41" s="35">
        <f t="shared" si="12"/>
        <v>20822537.010000002</v>
      </c>
      <c r="D41" s="35">
        <f t="shared" si="12"/>
        <v>166523650.00999999</v>
      </c>
      <c r="E41" s="35">
        <f t="shared" si="12"/>
        <v>68191311.620000005</v>
      </c>
      <c r="F41" s="35">
        <f t="shared" si="12"/>
        <v>68191311.620000005</v>
      </c>
      <c r="G41" s="35">
        <f t="shared" si="12"/>
        <v>98332338.390000001</v>
      </c>
    </row>
    <row r="45" spans="1:7" ht="12.75" x14ac:dyDescent="0.2">
      <c r="A45" s="30" t="s">
        <v>127</v>
      </c>
      <c r="B45"/>
      <c r="C45" s="1"/>
      <c r="D45" s="1"/>
      <c r="E45" s="1"/>
    </row>
    <row r="46" spans="1:7" x14ac:dyDescent="0.2">
      <c r="A46" s="1"/>
      <c r="B46" s="1"/>
      <c r="C46" s="1"/>
      <c r="D46" s="1"/>
      <c r="E46" s="1"/>
    </row>
    <row r="47" spans="1:7" x14ac:dyDescent="0.2">
      <c r="A47" s="1"/>
      <c r="B47" s="1"/>
      <c r="C47" s="1"/>
      <c r="D47" s="1"/>
      <c r="E47" s="1"/>
    </row>
    <row r="48" spans="1:7" x14ac:dyDescent="0.2">
      <c r="A48" s="1"/>
      <c r="B48" s="1"/>
      <c r="C48" s="1"/>
      <c r="D48" s="1"/>
      <c r="E48" s="1"/>
    </row>
    <row r="49" spans="1:5" x14ac:dyDescent="0.2">
      <c r="A49" s="1"/>
      <c r="B49" s="1"/>
      <c r="C49" s="1"/>
      <c r="D49" s="1"/>
      <c r="E49" s="1"/>
    </row>
    <row r="50" spans="1:5" x14ac:dyDescent="0.2">
      <c r="A50" s="1"/>
      <c r="B50" s="1"/>
      <c r="C50" s="1"/>
      <c r="D50" s="1"/>
      <c r="E50" s="1"/>
    </row>
    <row r="51" spans="1:5" x14ac:dyDescent="0.2">
      <c r="A51" s="1"/>
      <c r="B51" s="1"/>
      <c r="C51" s="1"/>
      <c r="D51" s="1"/>
      <c r="E51" s="1"/>
    </row>
    <row r="52" spans="1:5" ht="12" x14ac:dyDescent="0.2">
      <c r="A52" s="31" t="s">
        <v>128</v>
      </c>
      <c r="B52" s="1"/>
      <c r="C52" s="51" t="s">
        <v>129</v>
      </c>
      <c r="D52" s="51"/>
      <c r="E52" s="51"/>
    </row>
    <row r="53" spans="1:5" ht="12" x14ac:dyDescent="0.2">
      <c r="A53" s="31" t="s">
        <v>130</v>
      </c>
      <c r="B53" s="1"/>
      <c r="C53" s="51" t="s">
        <v>131</v>
      </c>
      <c r="D53" s="51"/>
      <c r="E53" s="51"/>
    </row>
    <row r="54" spans="1:5" ht="12" x14ac:dyDescent="0.2">
      <c r="A54" s="31" t="s">
        <v>132</v>
      </c>
      <c r="B54" s="1"/>
      <c r="C54" s="51" t="s">
        <v>133</v>
      </c>
      <c r="D54" s="51"/>
      <c r="E54" s="51"/>
    </row>
  </sheetData>
  <sheetProtection formatCells="0" formatColumns="0" formatRows="0" autoFilter="0"/>
  <mergeCells count="5">
    <mergeCell ref="G2:G3"/>
    <mergeCell ref="A1:G1"/>
    <mergeCell ref="C52:E52"/>
    <mergeCell ref="C53:E53"/>
    <mergeCell ref="C54:E54"/>
  </mergeCells>
  <printOptions horizontalCentered="1"/>
  <pageMargins left="0.70866141732283472" right="0.70866141732283472" top="0.74803149606299213" bottom="0.74803149606299213" header="0.31496062992125984" footer="0.31496062992125984"/>
  <pageSetup scale="8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COG</vt:lpstr>
      <vt:lpstr>CA</vt:lpstr>
      <vt:lpstr>CTG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armando</cp:lastModifiedBy>
  <cp:revision/>
  <cp:lastPrinted>2026-07-17T12:08:57Z</cp:lastPrinted>
  <dcterms:created xsi:type="dcterms:W3CDTF">2014-02-10T03:37:14Z</dcterms:created>
  <dcterms:modified xsi:type="dcterms:W3CDTF">2026-07-17T12:09:02Z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