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IMER TRIMESTRE 2026\"/>
    </mc:Choice>
  </mc:AlternateContent>
  <xr:revisionPtr revIDLastSave="0" documentId="13_ncr:1_{672138EF-8A1C-426B-8686-01C906D67D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6" i="4" l="1"/>
  <c r="G35" i="4" s="1"/>
  <c r="D36" i="4"/>
  <c r="F35" i="4"/>
  <c r="F38" i="4" s="1"/>
  <c r="E35" i="4"/>
  <c r="E38" i="4" s="1"/>
  <c r="D35" i="4"/>
  <c r="C35" i="4"/>
  <c r="C38" i="4" s="1"/>
  <c r="B35" i="4"/>
  <c r="B38" i="4" s="1"/>
  <c r="G33" i="4"/>
  <c r="D33" i="4"/>
  <c r="G32" i="4"/>
  <c r="D32" i="4"/>
  <c r="G31" i="4"/>
  <c r="D31" i="4"/>
  <c r="D29" i="4" s="1"/>
  <c r="G30" i="4"/>
  <c r="D30" i="4"/>
  <c r="G29" i="4"/>
  <c r="F29" i="4"/>
  <c r="E29" i="4"/>
  <c r="C29" i="4"/>
  <c r="B29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G20" i="4"/>
  <c r="G19" i="4" s="1"/>
  <c r="D20" i="4"/>
  <c r="F19" i="4"/>
  <c r="E19" i="4"/>
  <c r="D19" i="4"/>
  <c r="C19" i="4"/>
  <c r="B19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15" i="4" s="1"/>
  <c r="G4" i="4"/>
  <c r="G15" i="4" s="1"/>
  <c r="D4" i="4"/>
  <c r="D38" i="4" l="1"/>
  <c r="G38" i="4"/>
</calcChain>
</file>

<file path=xl/sharedStrings.xml><?xml version="1.0" encoding="utf-8"?>
<sst xmlns="http://schemas.openxmlformats.org/spreadsheetml/2006/main" count="56" uniqueCount="35">
  <si>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</si>
  <si>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</si>
  <si>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</si>
  <si>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</si>
  <si>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</si>
  <si>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</si>
  <si>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</si>
  <si>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</si>
  <si>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</si>
  <si>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</si>
  <si>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</si>
  <si>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</si>
  <si>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</si>
  <si>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</si>
  <si>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</si>
  <si>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</si>
  <si>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</si>
  <si>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</si>
  <si>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</si>
  <si>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</si>
  <si>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</si>
  <si>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</si>
  <si>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</si>
  <si>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</si>
  <si>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</si>
  <si>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</si>
  <si>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</si>
  <si>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</si>
  <si>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</si>
  <si>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</si>
  <si>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</si>
  <si>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</si>
  <si>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</si>
  <si>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</si>
  <si>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Analítico de Ingresos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</si>
</sst>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11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 wrapText="1"/>
    </xf>
    <xf numFmtId="0" fontId="8" fillId="2" borderId="12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vertical="center"/>
      <protection locked="0"/>
    </xf>
    <xf numFmtId="0" fontId="6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horizontal="center" vertical="center"/>
      <protection locked="0"/>
    </xf>
    <xf numFmtId="0" fontId="3" fillId="0" borderId="13" xfId="8" applyFont="1" applyBorder="1" applyAlignment="1" applyProtection="1">
      <alignment horizontal="left" vertical="center" wrapText="1" indent="1"/>
      <protection locked="0"/>
    </xf>
    <xf numFmtId="0" fontId="7" fillId="0" borderId="13" xfId="8" applyFont="1" applyBorder="1" applyAlignment="1" applyProtection="1">
      <alignment horizontal="left" vertical="center" wrapText="1" indent="1"/>
      <protection locked="0"/>
    </xf>
    <xf numFmtId="0" fontId="7" fillId="0" borderId="13" xfId="8" applyFont="1" applyBorder="1" applyAlignment="1">
      <alignment horizontal="left" vertical="center" wrapText="1" indent="1"/>
    </xf>
    <xf numFmtId="0" fontId="3" fillId="0" borderId="13" xfId="8" applyFont="1" applyBorder="1" applyAlignment="1" applyProtection="1">
      <alignment vertical="center"/>
      <protection locked="0"/>
    </xf>
    <xf numFmtId="0" fontId="8" fillId="0" borderId="14" xfId="8" applyFont="1" applyBorder="1" applyAlignment="1" applyProtection="1">
      <alignment horizontal="left" vertical="center" indent="3"/>
      <protection locked="0"/>
    </xf>
    <xf numFmtId="4" fontId="8" fillId="0" borderId="4" xfId="8" applyNumberFormat="1" applyFont="1" applyBorder="1" applyAlignment="1" applyProtection="1">
      <alignment vertical="center"/>
      <protection locked="0"/>
    </xf>
    <xf numFmtId="0" fontId="7" fillId="0" borderId="6" xfId="8" applyFont="1" applyBorder="1" applyAlignment="1" applyProtection="1">
      <alignment vertical="center"/>
      <protection locked="0"/>
    </xf>
    <xf numFmtId="4" fontId="7" fillId="0" borderId="6" xfId="8" applyNumberFormat="1" applyFont="1" applyBorder="1" applyAlignment="1" applyProtection="1">
      <alignment vertical="center"/>
      <protection locked="0"/>
    </xf>
    <xf numFmtId="4" fontId="7" fillId="0" borderId="1" xfId="8" applyNumberFormat="1" applyFont="1" applyBorder="1" applyAlignment="1" applyProtection="1">
      <alignment vertical="center"/>
      <protection locked="0"/>
    </xf>
    <xf numFmtId="4" fontId="8" fillId="0" borderId="3" xfId="8" applyNumberFormat="1" applyFont="1" applyBorder="1" applyAlignment="1" applyProtection="1">
      <alignment vertical="center"/>
      <protection locked="0"/>
    </xf>
    <xf numFmtId="0" fontId="8" fillId="0" borderId="13" xfId="8" applyFont="1" applyBorder="1" applyAlignment="1">
      <alignment horizontal="left" vertical="center"/>
    </xf>
    <xf numFmtId="0" fontId="8" fillId="0" borderId="13" xfId="8" applyFont="1" applyBorder="1" applyAlignment="1">
      <alignment horizontal="left" vertical="center" wrapText="1"/>
    </xf>
    <xf numFmtId="0" fontId="7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vertical="center"/>
    </xf>
    <xf numFmtId="0" fontId="8" fillId="0" borderId="14" xfId="8" applyFont="1" applyBorder="1" applyAlignment="1">
      <alignment horizontal="center" vertical="center" wrapText="1"/>
    </xf>
    <xf numFmtId="4" fontId="8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vertical="top"/>
      <protection locked="0"/>
    </xf>
    <xf numFmtId="0" fontId="11" fillId="0" borderId="0" xfId="9" applyFont="1" applyAlignment="1" applyProtection="1">
      <alignment horizontal="center" vertical="top"/>
      <protection locked="0"/>
    </xf>
    <xf numFmtId="3" fontId="3" fillId="0" borderId="7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3" fillId="0" borderId="8" xfId="8" applyNumberFormat="1" applyFont="1" applyBorder="1" applyAlignment="1" applyProtection="1">
      <alignment vertical="top"/>
      <protection locked="0"/>
    </xf>
    <xf numFmtId="3" fontId="7" fillId="0" borderId="2" xfId="8" applyNumberFormat="1" applyFont="1" applyBorder="1" applyAlignment="1" applyProtection="1">
      <alignment vertical="top"/>
      <protection locked="0"/>
    </xf>
    <xf numFmtId="3" fontId="7" fillId="0" borderId="4" xfId="8" applyNumberFormat="1" applyFont="1" applyBorder="1" applyAlignment="1" applyProtection="1">
      <alignment vertical="top"/>
      <protection locked="0"/>
    </xf>
    <xf numFmtId="3" fontId="7" fillId="0" borderId="7" xfId="8" applyNumberFormat="1" applyFont="1" applyBorder="1" applyAlignment="1" applyProtection="1">
      <alignment vertical="top"/>
      <protection locked="0"/>
    </xf>
    <xf numFmtId="3" fontId="8" fillId="0" borderId="7" xfId="8" applyNumberFormat="1" applyFont="1" applyBorder="1" applyAlignment="1" applyProtection="1">
      <alignment vertical="top"/>
      <protection locked="0"/>
    </xf>
    <xf numFmtId="3" fontId="7" fillId="0" borderId="9" xfId="8" applyNumberFormat="1" applyFont="1" applyBorder="1" applyAlignment="1" applyProtection="1">
      <alignment vertical="top"/>
      <protection locked="0"/>
    </xf>
    <xf numFmtId="3" fontId="8" fillId="0" borderId="9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center"/>
      <protection locked="0"/>
    </xf>
    <xf numFmtId="0" fontId="11" fillId="0" borderId="0" xfId="9" applyFont="1" applyAlignment="1" applyProtection="1">
      <alignment horizontal="center"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6" fillId="2" borderId="10" xfId="8" applyFont="1" applyFill="1" applyBorder="1" applyAlignment="1" applyProtection="1">
      <alignment horizontal="center" vertical="center" wrapText="1"/>
      <protection locked="0"/>
    </xf>
    <xf numFmtId="0" fontId="6" fillId="2" borderId="6" xfId="8" applyFont="1" applyFill="1" applyBorder="1" applyAlignment="1" applyProtection="1">
      <alignment horizontal="center" vertical="center"/>
      <protection locked="0"/>
    </xf>
    <xf numFmtId="0" fontId="6" fillId="2" borderId="1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 applyProtection="1">
      <alignment horizontal="center" vertical="center"/>
      <protection locked="0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</xdr:colOff>
      <xdr:row>0</xdr:row>
      <xdr:rowOff>22860</xdr:rowOff>
    </xdr:from>
    <xdr:to>
      <xdr:col>0</xdr:col>
      <xdr:colOff>1021080</xdr:colOff>
      <xdr:row>0</xdr:row>
      <xdr:rowOff>518160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52DB71-15ED-41C6-83DA-15D9AE49686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22860"/>
          <a:ext cx="876300" cy="495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3"/>
  <sheetViews>
    <sheetView showGridLines="0" tabSelected="1" topLeftCell="A7" zoomScaleNormal="100" workbookViewId="0">
      <selection activeCell="G17" sqref="G17:G18"/>
    </sheetView>
  </sheetViews>
  <sheetFormatPr baseColWidth="10" defaultColWidth="12" defaultRowHeight="11.25" x14ac:dyDescent="0.2"/>
  <cols>
    <col min="1" max="1" width="62.5" style="8" customWidth="1"/>
    <col min="2" max="2" width="17.83203125" style="8" customWidth="1"/>
    <col min="3" max="3" width="19.83203125" style="8" customWidth="1"/>
    <col min="4" max="5" width="17.83203125" style="8" customWidth="1"/>
    <col min="6" max="6" width="18.83203125" style="8" customWidth="1"/>
    <col min="7" max="7" width="17.83203125" style="8" customWidth="1"/>
    <col min="8" max="16384" width="12" style="8"/>
  </cols>
  <sheetData>
    <row r="1" spans="1:7" ht="45" customHeight="1" x14ac:dyDescent="0.2">
      <c r="A1" s="42" t="s">
        <v>34</v>
      </c>
      <c r="B1" s="43"/>
      <c r="C1" s="43"/>
      <c r="D1" s="43"/>
      <c r="E1" s="43"/>
      <c r="F1" s="43"/>
      <c r="G1" s="44"/>
    </row>
    <row r="2" spans="1:7" s="9" customFormat="1" x14ac:dyDescent="0.2">
      <c r="A2" s="4"/>
      <c r="B2" s="47" t="s">
        <v>0</v>
      </c>
      <c r="C2" s="48"/>
      <c r="D2" s="48"/>
      <c r="E2" s="48"/>
      <c r="F2" s="49"/>
      <c r="G2" s="45" t="s">
        <v>1</v>
      </c>
    </row>
    <row r="3" spans="1:7" s="10" customFormat="1" ht="24.95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6"/>
    </row>
    <row r="4" spans="1:7" x14ac:dyDescent="0.2">
      <c r="A4" s="11" t="s">
        <v>8</v>
      </c>
      <c r="B4" s="30">
        <v>3207776</v>
      </c>
      <c r="C4" s="30">
        <v>85382.31</v>
      </c>
      <c r="D4" s="30">
        <f>B4+C4</f>
        <v>3293158.31</v>
      </c>
      <c r="E4" s="30">
        <v>2566087.7599999998</v>
      </c>
      <c r="F4" s="30">
        <v>2566087.7599999998</v>
      </c>
      <c r="G4" s="30">
        <f>F4-B4</f>
        <v>-641688.24000000022</v>
      </c>
    </row>
    <row r="5" spans="1:7" x14ac:dyDescent="0.2">
      <c r="A5" s="12" t="s">
        <v>9</v>
      </c>
      <c r="B5" s="31">
        <v>0</v>
      </c>
      <c r="C5" s="31">
        <v>0</v>
      </c>
      <c r="D5" s="31">
        <f t="shared" ref="D5:D13" si="0">B5+C5</f>
        <v>0</v>
      </c>
      <c r="E5" s="31">
        <v>0</v>
      </c>
      <c r="F5" s="31">
        <v>0</v>
      </c>
      <c r="G5" s="31">
        <f t="shared" ref="G5:G13" si="1">F5-B5</f>
        <v>0</v>
      </c>
    </row>
    <row r="6" spans="1:7" x14ac:dyDescent="0.2">
      <c r="A6" s="11" t="s">
        <v>10</v>
      </c>
      <c r="B6" s="31">
        <v>10400</v>
      </c>
      <c r="C6" s="31">
        <v>0</v>
      </c>
      <c r="D6" s="31">
        <f t="shared" si="0"/>
        <v>10400</v>
      </c>
      <c r="E6" s="31">
        <v>0</v>
      </c>
      <c r="F6" s="31">
        <v>0</v>
      </c>
      <c r="G6" s="31">
        <f t="shared" si="1"/>
        <v>-10400</v>
      </c>
    </row>
    <row r="7" spans="1:7" x14ac:dyDescent="0.2">
      <c r="A7" s="11" t="s">
        <v>11</v>
      </c>
      <c r="B7" s="31">
        <v>2853136</v>
      </c>
      <c r="C7" s="31">
        <v>7153.2</v>
      </c>
      <c r="D7" s="31">
        <f t="shared" si="0"/>
        <v>2860289.2</v>
      </c>
      <c r="E7" s="31">
        <v>2079552</v>
      </c>
      <c r="F7" s="31">
        <v>2079552</v>
      </c>
      <c r="G7" s="31">
        <f t="shared" si="1"/>
        <v>-773584</v>
      </c>
    </row>
    <row r="8" spans="1:7" x14ac:dyDescent="0.2">
      <c r="A8" s="13" t="s">
        <v>12</v>
      </c>
      <c r="B8" s="31">
        <v>112632</v>
      </c>
      <c r="C8" s="31">
        <v>11000</v>
      </c>
      <c r="D8" s="31">
        <f t="shared" si="0"/>
        <v>123632</v>
      </c>
      <c r="E8" s="31">
        <v>23742.94</v>
      </c>
      <c r="F8" s="31">
        <v>23742.94</v>
      </c>
      <c r="G8" s="31">
        <f t="shared" si="1"/>
        <v>-88889.06</v>
      </c>
    </row>
    <row r="9" spans="1:7" x14ac:dyDescent="0.2">
      <c r="A9" s="12" t="s">
        <v>13</v>
      </c>
      <c r="B9" s="31">
        <v>588432</v>
      </c>
      <c r="C9" s="31">
        <v>0</v>
      </c>
      <c r="D9" s="31">
        <f t="shared" si="0"/>
        <v>588432</v>
      </c>
      <c r="E9" s="31">
        <v>231109.81</v>
      </c>
      <c r="F9" s="31">
        <v>231109.81</v>
      </c>
      <c r="G9" s="31">
        <f t="shared" si="1"/>
        <v>-357322.19</v>
      </c>
    </row>
    <row r="10" spans="1:7" x14ac:dyDescent="0.2">
      <c r="A10" s="11" t="s">
        <v>14</v>
      </c>
      <c r="B10" s="31">
        <v>0</v>
      </c>
      <c r="C10" s="31">
        <v>0</v>
      </c>
      <c r="D10" s="31">
        <f t="shared" si="0"/>
        <v>0</v>
      </c>
      <c r="E10" s="31">
        <v>0</v>
      </c>
      <c r="F10" s="31">
        <v>0</v>
      </c>
      <c r="G10" s="31">
        <f t="shared" si="1"/>
        <v>0</v>
      </c>
    </row>
    <row r="11" spans="1:7" ht="22.5" x14ac:dyDescent="0.2">
      <c r="A11" s="11" t="s">
        <v>15</v>
      </c>
      <c r="B11" s="31">
        <v>132528737</v>
      </c>
      <c r="C11" s="31">
        <v>4801620.55</v>
      </c>
      <c r="D11" s="31">
        <f t="shared" si="0"/>
        <v>137330357.55000001</v>
      </c>
      <c r="E11" s="31">
        <v>36335470.119999997</v>
      </c>
      <c r="F11" s="31">
        <v>36335470.119999997</v>
      </c>
      <c r="G11" s="31">
        <f t="shared" si="1"/>
        <v>-96193266.879999995</v>
      </c>
    </row>
    <row r="12" spans="1:7" ht="22.5" x14ac:dyDescent="0.2">
      <c r="A12" s="11" t="s">
        <v>16</v>
      </c>
      <c r="B12" s="31">
        <v>6400000</v>
      </c>
      <c r="C12" s="31">
        <v>470375.82</v>
      </c>
      <c r="D12" s="31">
        <f t="shared" si="0"/>
        <v>6870375.8200000003</v>
      </c>
      <c r="E12" s="31">
        <v>195449.44</v>
      </c>
      <c r="F12" s="31">
        <v>195449.44</v>
      </c>
      <c r="G12" s="31">
        <f t="shared" si="1"/>
        <v>-6204550.5599999996</v>
      </c>
    </row>
    <row r="13" spans="1:7" x14ac:dyDescent="0.2">
      <c r="A13" s="11" t="s">
        <v>17</v>
      </c>
      <c r="B13" s="31">
        <v>0</v>
      </c>
      <c r="C13" s="31">
        <v>0</v>
      </c>
      <c r="D13" s="31">
        <f t="shared" si="0"/>
        <v>0</v>
      </c>
      <c r="E13" s="31">
        <v>0</v>
      </c>
      <c r="F13" s="31">
        <v>0</v>
      </c>
      <c r="G13" s="31">
        <f t="shared" si="1"/>
        <v>0</v>
      </c>
    </row>
    <row r="14" spans="1:7" x14ac:dyDescent="0.2">
      <c r="A14" s="14"/>
      <c r="B14" s="32"/>
      <c r="C14" s="32"/>
      <c r="D14" s="32"/>
      <c r="E14" s="32"/>
      <c r="F14" s="32"/>
      <c r="G14" s="32"/>
    </row>
    <row r="15" spans="1:7" x14ac:dyDescent="0.2">
      <c r="A15" s="15" t="s">
        <v>18</v>
      </c>
      <c r="B15" s="33">
        <f>SUM(B4:B13)</f>
        <v>145701113</v>
      </c>
      <c r="C15" s="33">
        <f t="shared" ref="C15:G15" si="2">SUM(C4:C13)</f>
        <v>5375531.8799999999</v>
      </c>
      <c r="D15" s="33">
        <f t="shared" si="2"/>
        <v>151076644.88</v>
      </c>
      <c r="E15" s="33">
        <f t="shared" si="2"/>
        <v>41431412.069999993</v>
      </c>
      <c r="F15" s="34">
        <f t="shared" si="2"/>
        <v>41431412.069999993</v>
      </c>
      <c r="G15" s="35">
        <f t="shared" si="2"/>
        <v>-104269700.92999999</v>
      </c>
    </row>
    <row r="16" spans="1:7" x14ac:dyDescent="0.2">
      <c r="A16" s="17"/>
      <c r="B16" s="18"/>
      <c r="C16" s="18"/>
      <c r="D16" s="19"/>
      <c r="E16" s="20" t="s">
        <v>19</v>
      </c>
      <c r="F16" s="16"/>
      <c r="G16" s="39">
        <v>0</v>
      </c>
    </row>
    <row r="17" spans="1:7" ht="10.5" customHeight="1" x14ac:dyDescent="0.2">
      <c r="A17" s="6"/>
      <c r="B17" s="47" t="s">
        <v>0</v>
      </c>
      <c r="C17" s="48"/>
      <c r="D17" s="48"/>
      <c r="E17" s="48"/>
      <c r="F17" s="49"/>
      <c r="G17" s="45" t="s">
        <v>1</v>
      </c>
    </row>
    <row r="18" spans="1:7" ht="22.5" x14ac:dyDescent="0.2">
      <c r="A18" s="7" t="s">
        <v>2</v>
      </c>
      <c r="B18" s="1" t="s">
        <v>3</v>
      </c>
      <c r="C18" s="2" t="s">
        <v>4</v>
      </c>
      <c r="D18" s="2" t="s">
        <v>5</v>
      </c>
      <c r="E18" s="2" t="s">
        <v>6</v>
      </c>
      <c r="F18" s="3" t="s">
        <v>7</v>
      </c>
      <c r="G18" s="46"/>
    </row>
    <row r="19" spans="1:7" x14ac:dyDescent="0.2">
      <c r="A19" s="21" t="s">
        <v>20</v>
      </c>
      <c r="B19" s="36">
        <f t="shared" ref="B19:G19" si="3">SUM(B20+B21+B22+B23+B24+B25+B26+B27)</f>
        <v>145701113</v>
      </c>
      <c r="C19" s="36">
        <f t="shared" si="3"/>
        <v>5375531.8799999999</v>
      </c>
      <c r="D19" s="36">
        <f t="shared" si="3"/>
        <v>151076644.88</v>
      </c>
      <c r="E19" s="36">
        <f t="shared" si="3"/>
        <v>41431412.069999993</v>
      </c>
      <c r="F19" s="36">
        <f t="shared" si="3"/>
        <v>41431412.069999993</v>
      </c>
      <c r="G19" s="36">
        <f t="shared" si="3"/>
        <v>-104269700.92999999</v>
      </c>
    </row>
    <row r="20" spans="1:7" x14ac:dyDescent="0.2">
      <c r="A20" s="13" t="s">
        <v>8</v>
      </c>
      <c r="B20" s="37">
        <v>3207776</v>
      </c>
      <c r="C20" s="37">
        <v>85382.31</v>
      </c>
      <c r="D20" s="37">
        <f t="shared" ref="D20:D27" si="4">B20+C20</f>
        <v>3293158.31</v>
      </c>
      <c r="E20" s="37">
        <v>2566087.7599999998</v>
      </c>
      <c r="F20" s="37">
        <v>2566087.7599999998</v>
      </c>
      <c r="G20" s="37">
        <f t="shared" ref="G20:G27" si="5">F20-B20</f>
        <v>-641688.24000000022</v>
      </c>
    </row>
    <row r="21" spans="1:7" x14ac:dyDescent="0.2">
      <c r="A21" s="13" t="s">
        <v>9</v>
      </c>
      <c r="B21" s="37">
        <v>0</v>
      </c>
      <c r="C21" s="37">
        <v>0</v>
      </c>
      <c r="D21" s="37">
        <f t="shared" si="4"/>
        <v>0</v>
      </c>
      <c r="E21" s="37">
        <v>0</v>
      </c>
      <c r="F21" s="37">
        <v>0</v>
      </c>
      <c r="G21" s="37">
        <f t="shared" si="5"/>
        <v>0</v>
      </c>
    </row>
    <row r="22" spans="1:7" x14ac:dyDescent="0.2">
      <c r="A22" s="13" t="s">
        <v>10</v>
      </c>
      <c r="B22" s="37">
        <v>10400</v>
      </c>
      <c r="C22" s="37">
        <v>0</v>
      </c>
      <c r="D22" s="37">
        <f t="shared" si="4"/>
        <v>10400</v>
      </c>
      <c r="E22" s="37">
        <v>0</v>
      </c>
      <c r="F22" s="37">
        <v>0</v>
      </c>
      <c r="G22" s="37">
        <f t="shared" si="5"/>
        <v>-10400</v>
      </c>
    </row>
    <row r="23" spans="1:7" x14ac:dyDescent="0.2">
      <c r="A23" s="13" t="s">
        <v>11</v>
      </c>
      <c r="B23" s="37">
        <v>2853136</v>
      </c>
      <c r="C23" s="37">
        <v>7153.2</v>
      </c>
      <c r="D23" s="37">
        <f t="shared" si="4"/>
        <v>2860289.2</v>
      </c>
      <c r="E23" s="37">
        <v>2079552</v>
      </c>
      <c r="F23" s="37">
        <v>2079552</v>
      </c>
      <c r="G23" s="37">
        <f t="shared" si="5"/>
        <v>-773584</v>
      </c>
    </row>
    <row r="24" spans="1:7" x14ac:dyDescent="0.2">
      <c r="A24" s="13" t="s">
        <v>21</v>
      </c>
      <c r="B24" s="37">
        <v>112632</v>
      </c>
      <c r="C24" s="37">
        <v>11000</v>
      </c>
      <c r="D24" s="37">
        <f t="shared" si="4"/>
        <v>123632</v>
      </c>
      <c r="E24" s="37">
        <v>23742.94</v>
      </c>
      <c r="F24" s="37">
        <v>23742.94</v>
      </c>
      <c r="G24" s="37">
        <f t="shared" si="5"/>
        <v>-88889.06</v>
      </c>
    </row>
    <row r="25" spans="1:7" x14ac:dyDescent="0.2">
      <c r="A25" s="13" t="s">
        <v>22</v>
      </c>
      <c r="B25" s="37">
        <v>588432</v>
      </c>
      <c r="C25" s="37">
        <v>0</v>
      </c>
      <c r="D25" s="37">
        <f t="shared" si="4"/>
        <v>588432</v>
      </c>
      <c r="E25" s="37">
        <v>231109.81</v>
      </c>
      <c r="F25" s="37">
        <v>231109.81</v>
      </c>
      <c r="G25" s="37">
        <f t="shared" si="5"/>
        <v>-357322.19</v>
      </c>
    </row>
    <row r="26" spans="1:7" ht="22.5" x14ac:dyDescent="0.2">
      <c r="A26" s="13" t="s">
        <v>15</v>
      </c>
      <c r="B26" s="37">
        <v>132528737</v>
      </c>
      <c r="C26" s="37">
        <v>4801620.55</v>
      </c>
      <c r="D26" s="37">
        <f t="shared" si="4"/>
        <v>137330357.55000001</v>
      </c>
      <c r="E26" s="37">
        <v>36335470.119999997</v>
      </c>
      <c r="F26" s="37">
        <v>36335470.119999997</v>
      </c>
      <c r="G26" s="37">
        <f t="shared" si="5"/>
        <v>-96193266.879999995</v>
      </c>
    </row>
    <row r="27" spans="1:7" ht="22.5" x14ac:dyDescent="0.2">
      <c r="A27" s="13" t="s">
        <v>16</v>
      </c>
      <c r="B27" s="37">
        <v>6400000</v>
      </c>
      <c r="C27" s="37">
        <v>470375.82</v>
      </c>
      <c r="D27" s="37">
        <f t="shared" si="4"/>
        <v>6870375.8200000003</v>
      </c>
      <c r="E27" s="37">
        <v>195449.44</v>
      </c>
      <c r="F27" s="37">
        <v>195449.44</v>
      </c>
      <c r="G27" s="37">
        <f t="shared" si="5"/>
        <v>-6204550.5599999996</v>
      </c>
    </row>
    <row r="28" spans="1:7" x14ac:dyDescent="0.2">
      <c r="A28" s="13"/>
      <c r="B28" s="37"/>
      <c r="C28" s="37"/>
      <c r="D28" s="37"/>
      <c r="E28" s="37"/>
      <c r="F28" s="37"/>
      <c r="G28" s="37"/>
    </row>
    <row r="29" spans="1:7" ht="33.75" x14ac:dyDescent="0.2">
      <c r="A29" s="22" t="s">
        <v>23</v>
      </c>
      <c r="B29" s="38">
        <f t="shared" ref="B29:G29" si="6">SUM(B30:B33)</f>
        <v>0</v>
      </c>
      <c r="C29" s="38">
        <f t="shared" si="6"/>
        <v>0</v>
      </c>
      <c r="D29" s="38">
        <f t="shared" si="6"/>
        <v>0</v>
      </c>
      <c r="E29" s="38">
        <f t="shared" si="6"/>
        <v>0</v>
      </c>
      <c r="F29" s="38">
        <f t="shared" si="6"/>
        <v>0</v>
      </c>
      <c r="G29" s="38">
        <f t="shared" si="6"/>
        <v>0</v>
      </c>
    </row>
    <row r="30" spans="1:7" x14ac:dyDescent="0.2">
      <c r="A30" s="13" t="s">
        <v>9</v>
      </c>
      <c r="B30" s="37">
        <v>0</v>
      </c>
      <c r="C30" s="37">
        <v>0</v>
      </c>
      <c r="D30" s="37">
        <f>B30+C30</f>
        <v>0</v>
      </c>
      <c r="E30" s="37">
        <v>0</v>
      </c>
      <c r="F30" s="37">
        <v>0</v>
      </c>
      <c r="G30" s="37">
        <f>F30-B30</f>
        <v>0</v>
      </c>
    </row>
    <row r="31" spans="1:7" x14ac:dyDescent="0.2">
      <c r="A31" s="13" t="s">
        <v>12</v>
      </c>
      <c r="B31" s="37">
        <v>0</v>
      </c>
      <c r="C31" s="37">
        <v>0</v>
      </c>
      <c r="D31" s="37">
        <f>B31+C31</f>
        <v>0</v>
      </c>
      <c r="E31" s="37">
        <v>0</v>
      </c>
      <c r="F31" s="37">
        <v>0</v>
      </c>
      <c r="G31" s="37">
        <f t="shared" ref="G31:G33" si="7">F31-B31</f>
        <v>0</v>
      </c>
    </row>
    <row r="32" spans="1:7" ht="22.5" x14ac:dyDescent="0.2">
      <c r="A32" s="13" t="s">
        <v>24</v>
      </c>
      <c r="B32" s="37">
        <v>0</v>
      </c>
      <c r="C32" s="37">
        <v>0</v>
      </c>
      <c r="D32" s="37">
        <f>B32+C32</f>
        <v>0</v>
      </c>
      <c r="E32" s="37">
        <v>0</v>
      </c>
      <c r="F32" s="37">
        <v>0</v>
      </c>
      <c r="G32" s="37">
        <f t="shared" si="7"/>
        <v>0</v>
      </c>
    </row>
    <row r="33" spans="1:7" ht="22.5" x14ac:dyDescent="0.2">
      <c r="A33" s="13" t="s">
        <v>16</v>
      </c>
      <c r="B33" s="37">
        <v>0</v>
      </c>
      <c r="C33" s="37">
        <v>0</v>
      </c>
      <c r="D33" s="37">
        <f>B33+C33</f>
        <v>0</v>
      </c>
      <c r="E33" s="37">
        <v>0</v>
      </c>
      <c r="F33" s="37">
        <v>0</v>
      </c>
      <c r="G33" s="37">
        <f t="shared" si="7"/>
        <v>0</v>
      </c>
    </row>
    <row r="34" spans="1:7" x14ac:dyDescent="0.2">
      <c r="A34" s="23"/>
      <c r="B34" s="37"/>
      <c r="C34" s="37"/>
      <c r="D34" s="37"/>
      <c r="E34" s="37"/>
      <c r="F34" s="37"/>
      <c r="G34" s="37"/>
    </row>
    <row r="35" spans="1:7" x14ac:dyDescent="0.2">
      <c r="A35" s="24" t="s">
        <v>17</v>
      </c>
      <c r="B35" s="38">
        <f t="shared" ref="B35:G35" si="8">SUM(B36)</f>
        <v>0</v>
      </c>
      <c r="C35" s="38">
        <f t="shared" si="8"/>
        <v>0</v>
      </c>
      <c r="D35" s="38">
        <f t="shared" si="8"/>
        <v>0</v>
      </c>
      <c r="E35" s="38">
        <f t="shared" si="8"/>
        <v>0</v>
      </c>
      <c r="F35" s="38">
        <f t="shared" si="8"/>
        <v>0</v>
      </c>
      <c r="G35" s="38">
        <f t="shared" si="8"/>
        <v>0</v>
      </c>
    </row>
    <row r="36" spans="1:7" x14ac:dyDescent="0.2">
      <c r="A36" s="13" t="s">
        <v>17</v>
      </c>
      <c r="B36" s="37">
        <v>0</v>
      </c>
      <c r="C36" s="37">
        <v>0</v>
      </c>
      <c r="D36" s="37">
        <f>B36+C36</f>
        <v>0</v>
      </c>
      <c r="E36" s="37">
        <v>0</v>
      </c>
      <c r="F36" s="37">
        <v>0</v>
      </c>
      <c r="G36" s="37">
        <f>F36-B36</f>
        <v>0</v>
      </c>
    </row>
    <row r="37" spans="1:7" x14ac:dyDescent="0.2">
      <c r="A37" s="13"/>
      <c r="B37" s="37"/>
      <c r="C37" s="37"/>
      <c r="D37" s="37"/>
      <c r="E37" s="37"/>
      <c r="F37" s="37"/>
      <c r="G37" s="37"/>
    </row>
    <row r="38" spans="1:7" x14ac:dyDescent="0.2">
      <c r="A38" s="25" t="s">
        <v>18</v>
      </c>
      <c r="B38" s="33">
        <f>SUM(B35+B29+B19)</f>
        <v>145701113</v>
      </c>
      <c r="C38" s="33">
        <f t="shared" ref="C38:G38" si="9">SUM(C35+C29+C19)</f>
        <v>5375531.8799999999</v>
      </c>
      <c r="D38" s="33">
        <f t="shared" si="9"/>
        <v>151076644.88</v>
      </c>
      <c r="E38" s="33">
        <f t="shared" si="9"/>
        <v>41431412.069999993</v>
      </c>
      <c r="F38" s="33">
        <f t="shared" si="9"/>
        <v>41431412.069999993</v>
      </c>
      <c r="G38" s="35">
        <f t="shared" si="9"/>
        <v>-104269700.92999999</v>
      </c>
    </row>
    <row r="39" spans="1:7" x14ac:dyDescent="0.2">
      <c r="A39" s="17"/>
      <c r="B39" s="18"/>
      <c r="C39" s="18"/>
      <c r="D39" s="18"/>
      <c r="E39" s="20" t="s">
        <v>19</v>
      </c>
      <c r="F39" s="26"/>
      <c r="G39" s="39">
        <v>0</v>
      </c>
    </row>
    <row r="41" spans="1:7" x14ac:dyDescent="0.2">
      <c r="A41" s="27" t="s">
        <v>25</v>
      </c>
    </row>
    <row r="42" spans="1:7" x14ac:dyDescent="0.2">
      <c r="A42" s="27" t="s">
        <v>26</v>
      </c>
    </row>
    <row r="43" spans="1:7" ht="27" customHeight="1" x14ac:dyDescent="0.2">
      <c r="A43" s="41" t="s">
        <v>27</v>
      </c>
      <c r="B43" s="41"/>
      <c r="C43" s="41"/>
      <c r="D43" s="41"/>
      <c r="E43" s="41"/>
      <c r="F43" s="41"/>
      <c r="G43" s="41"/>
    </row>
    <row r="50" spans="1:6" x14ac:dyDescent="0.2">
      <c r="A50" s="28"/>
      <c r="B50" s="28"/>
      <c r="C50" s="28"/>
      <c r="D50" s="28"/>
      <c r="E50" s="28"/>
      <c r="F50" s="28"/>
    </row>
    <row r="51" spans="1:6" ht="12" x14ac:dyDescent="0.2">
      <c r="A51" s="29" t="s">
        <v>28</v>
      </c>
      <c r="B51" s="28"/>
      <c r="C51" s="28"/>
      <c r="D51" s="40" t="s">
        <v>29</v>
      </c>
      <c r="E51" s="40"/>
      <c r="F51" s="40"/>
    </row>
    <row r="52" spans="1:6" ht="12" x14ac:dyDescent="0.2">
      <c r="A52" s="29" t="s">
        <v>30</v>
      </c>
      <c r="B52" s="28"/>
      <c r="C52" s="28"/>
      <c r="D52" s="40" t="s">
        <v>31</v>
      </c>
      <c r="E52" s="40"/>
      <c r="F52" s="40"/>
    </row>
    <row r="53" spans="1:6" ht="12" x14ac:dyDescent="0.2">
      <c r="A53" s="29" t="s">
        <v>32</v>
      </c>
      <c r="B53" s="28"/>
      <c r="C53" s="28"/>
      <c r="D53" s="40" t="s">
        <v>33</v>
      </c>
      <c r="E53" s="40"/>
      <c r="F53" s="40"/>
    </row>
  </sheetData>
  <sheetProtection formatCells="0" formatColumns="0" formatRows="0" insertRows="0" autoFilter="0"/>
  <mergeCells count="9">
    <mergeCell ref="D51:F51"/>
    <mergeCell ref="D52:F52"/>
    <mergeCell ref="D53:F53"/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2026-04-20T16:59:28Z</cp:lastPrinted>
  <dcterms:created xsi:type="dcterms:W3CDTF">2012-12-11T20:48:19Z</dcterms:created>
  <dcterms:modified xsi:type="dcterms:W3CDTF">2026-04-28T08:20:05Z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