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 tabRatio="885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CFG!$A$3:$G$39</definedName>
    <definedName name="_xlnm._FilterDatabase" localSheetId="0" hidden="1">COG!$A$4:$A$76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9" i="5" l="1"/>
  <c r="G39" i="5" s="1"/>
  <c r="D38" i="5"/>
  <c r="G38" i="5" s="1"/>
  <c r="D37" i="5"/>
  <c r="G37" i="5" s="1"/>
  <c r="D36" i="5"/>
  <c r="G36" i="5" s="1"/>
  <c r="G35" i="5" s="1"/>
  <c r="F35" i="5"/>
  <c r="E35" i="5"/>
  <c r="D35" i="5"/>
  <c r="C35" i="5"/>
  <c r="B35" i="5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F24" i="5"/>
  <c r="E24" i="5"/>
  <c r="D24" i="5"/>
  <c r="C24" i="5"/>
  <c r="B24" i="5"/>
  <c r="D22" i="5"/>
  <c r="G22" i="5" s="1"/>
  <c r="D21" i="5"/>
  <c r="G21" i="5" s="1"/>
  <c r="D20" i="5"/>
  <c r="G20" i="5" s="1"/>
  <c r="D19" i="5"/>
  <c r="G19" i="5" s="1"/>
  <c r="D18" i="5"/>
  <c r="D15" i="5" s="1"/>
  <c r="D17" i="5"/>
  <c r="G17" i="5" s="1"/>
  <c r="D16" i="5"/>
  <c r="G16" i="5" s="1"/>
  <c r="F15" i="5"/>
  <c r="E15" i="5"/>
  <c r="C15" i="5"/>
  <c r="B15" i="5"/>
  <c r="D13" i="5"/>
  <c r="G13" i="5" s="1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5" i="5"/>
  <c r="E5" i="5"/>
  <c r="C5" i="5"/>
  <c r="B5" i="5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s="1"/>
  <c r="F15" i="8"/>
  <c r="E15" i="8"/>
  <c r="C15" i="8"/>
  <c r="B15" i="8"/>
  <c r="D13" i="8"/>
  <c r="G13" i="8" s="1"/>
  <c r="D11" i="8"/>
  <c r="G11" i="8" s="1"/>
  <c r="D9" i="8"/>
  <c r="G9" i="8" s="1"/>
  <c r="D7" i="8"/>
  <c r="G7" i="8" s="1"/>
  <c r="D5" i="8"/>
  <c r="G5" i="8" s="1"/>
  <c r="G15" i="8" s="1"/>
  <c r="G5" i="5" l="1"/>
  <c r="G24" i="5"/>
  <c r="G18" i="5"/>
  <c r="G15" i="5" s="1"/>
  <c r="D5" i="5"/>
  <c r="D15" i="8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F68" i="6"/>
  <c r="E68" i="6"/>
  <c r="D68" i="6"/>
  <c r="G68" i="6" s="1"/>
  <c r="C68" i="6"/>
  <c r="B68" i="6"/>
  <c r="D67" i="6"/>
  <c r="G67" i="6" s="1"/>
  <c r="D66" i="6"/>
  <c r="G66" i="6" s="1"/>
  <c r="D65" i="6"/>
  <c r="G65" i="6" s="1"/>
  <c r="F64" i="6"/>
  <c r="E64" i="6"/>
  <c r="D64" i="6"/>
  <c r="G64" i="6" s="1"/>
  <c r="C64" i="6"/>
  <c r="B64" i="6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F56" i="6"/>
  <c r="E56" i="6"/>
  <c r="C56" i="6"/>
  <c r="B56" i="6"/>
  <c r="D56" i="6" s="1"/>
  <c r="G56" i="6" s="1"/>
  <c r="D55" i="6"/>
  <c r="G55" i="6" s="1"/>
  <c r="D54" i="6"/>
  <c r="G54" i="6" s="1"/>
  <c r="D53" i="6"/>
  <c r="G53" i="6" s="1"/>
  <c r="F52" i="6"/>
  <c r="E52" i="6"/>
  <c r="C52" i="6"/>
  <c r="B52" i="6"/>
  <c r="D52" i="6" s="1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F42" i="6"/>
  <c r="E42" i="6"/>
  <c r="C42" i="6"/>
  <c r="B42" i="6"/>
  <c r="D42" i="6" s="1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F32" i="6"/>
  <c r="E32" i="6"/>
  <c r="C32" i="6"/>
  <c r="B32" i="6"/>
  <c r="D32" i="6" s="1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F22" i="6"/>
  <c r="E22" i="6"/>
  <c r="C22" i="6"/>
  <c r="B22" i="6"/>
  <c r="D22" i="6" s="1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12" i="6"/>
  <c r="E12" i="6"/>
  <c r="C12" i="6"/>
  <c r="B12" i="6"/>
  <c r="D12" i="6" s="1"/>
  <c r="G12" i="6" s="1"/>
  <c r="D11" i="6"/>
  <c r="G11" i="6" s="1"/>
  <c r="D10" i="6"/>
  <c r="G10" i="6" s="1"/>
  <c r="D9" i="6"/>
  <c r="G9" i="6" s="1"/>
  <c r="D8" i="6"/>
  <c r="G8" i="6" s="1"/>
  <c r="D7" i="6"/>
  <c r="G7" i="6" s="1"/>
  <c r="D6" i="6"/>
  <c r="G6" i="6" s="1"/>
  <c r="D5" i="6"/>
  <c r="G5" i="6" s="1"/>
  <c r="F4" i="6"/>
  <c r="F76" i="6" s="1"/>
  <c r="E4" i="6"/>
  <c r="E76" i="6" s="1"/>
  <c r="C4" i="6"/>
  <c r="C76" i="6" s="1"/>
  <c r="B4" i="6"/>
  <c r="B76" i="6" s="1"/>
  <c r="D4" i="6" l="1"/>
  <c r="C41" i="5"/>
  <c r="F27" i="4"/>
  <c r="E27" i="4"/>
  <c r="C27" i="4"/>
  <c r="B27" i="4"/>
  <c r="G27" i="4"/>
  <c r="G4" i="6" l="1"/>
  <c r="G76" i="6" s="1"/>
  <c r="D76" i="6"/>
  <c r="E41" i="5"/>
  <c r="D27" i="4"/>
  <c r="F41" i="5"/>
  <c r="B41" i="5"/>
  <c r="D41" i="5"/>
  <c r="G41" i="5" l="1"/>
  <c r="F62" i="4" l="1"/>
  <c r="E62" i="4"/>
  <c r="C62" i="4"/>
  <c r="B62" i="4"/>
  <c r="D60" i="4"/>
  <c r="G60" i="4" s="1"/>
  <c r="D58" i="4"/>
  <c r="G58" i="4" s="1"/>
  <c r="D56" i="4"/>
  <c r="G56" i="4" s="1"/>
  <c r="D54" i="4"/>
  <c r="G54" i="4" s="1"/>
  <c r="D52" i="4"/>
  <c r="G52" i="4" s="1"/>
  <c r="D50" i="4"/>
  <c r="G50" i="4" s="1"/>
  <c r="D48" i="4"/>
  <c r="G48" i="4" s="1"/>
  <c r="D46" i="4"/>
  <c r="F39" i="4"/>
  <c r="E39" i="4"/>
  <c r="C39" i="4"/>
  <c r="B39" i="4"/>
  <c r="D37" i="4"/>
  <c r="G37" i="4" s="1"/>
  <c r="D36" i="4"/>
  <c r="G36" i="4" s="1"/>
  <c r="D35" i="4"/>
  <c r="D39" i="4" s="1"/>
  <c r="G34" i="4"/>
  <c r="D34" i="4"/>
  <c r="D62" i="4" l="1"/>
  <c r="G46" i="4"/>
  <c r="G62" i="4" s="1"/>
  <c r="G39" i="4"/>
  <c r="G35" i="4"/>
</calcChain>
</file>

<file path=xl/sharedStrings.xml><?xml version="1.0" encoding="utf-8"?>
<sst xmlns="http://schemas.openxmlformats.org/spreadsheetml/2006/main" count="231" uniqueCount="163">
  <si>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</si>
  <si>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</si>
  <si>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</si>
  <si>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</si>
  <si>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</si>
  <si>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</si>
  <si>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</si>
  <si>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</si>
  <si>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</si>
  <si>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</si>
  <si>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</si>
  <si>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</si>
  <si>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</si>
  <si>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</si>
  <si>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</si>
  <si>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</si>
  <si>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</si>
  <si>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</si>
  <si>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</si>
  <si>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</si>
  <si>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</si>
  <si>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</si>
  <si>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</si>
  <si>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</si>
  <si>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</si>
  <si>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</si>
  <si>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</si>
  <si>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</si>
  <si>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</si>
  <si>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</si>
  <si>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</si>
  <si>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</si>
  <si>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</si>
  <si>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</si>
  <si>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</si>
  <si>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</si>
  <si>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</si>
  <si>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</si>
  <si>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</si>
  <si>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</si>
  <si>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</si>
  <si>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</si>
  <si>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</si>
  <si>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</si>
  <si>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</si>
  <si>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</si>
  <si>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</si>
  <si>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</si>
  <si>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</si>
  <si>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</si>
  <si>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</si>
  <si>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</si>
  <si>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</si>
  <si>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</si>
  <si>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</si>
  <si>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</si>
  <si>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</si>
  <si>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</si>
  <si>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</si>
  <si>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</si>
  <si>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</si>
  <si>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</si>
  <si>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</si>
  <si>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</si>
  <si>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</si>
  <si>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</si>
  <si>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</si>
  <si>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</si>
  <si>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</si>
  <si>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</si>
  <si>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</si>
  <si>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</si>
  <si>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</si>
  <si>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</si>
  <si>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</si>
  <si>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</si>
  <si>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</si>
  <si>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</si>
  <si>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</si>
  <si>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</si>
  <si>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</si>
  <si>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</si>
  <si>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</si>
  <si>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</si>
  <si>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</si>
  <si>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</si>
  <si>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</si>
  <si>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</si>
  <si>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</si>
  <si>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</si>
  <si>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</si>
  <si>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</si>
  <si>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</si>
  <si>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</si>
  <si>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</si>
  <si>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</si>
  <si>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</si>
  <si>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</si>
  <si>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</si>
  <si>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</si>
  <si>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</si>
  <si>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</si>
  <si>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</si>
  <si>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</si>
  <si>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</si>
  <si>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</si>
  <si>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</si>
  <si>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</si>
  <si>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</si>
  <si>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</si>
  <si>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</si>
  <si>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</si>
  <si>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</si>
  <si>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</si>
  <si>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</si>
  <si>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</si>
  <si>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</si>
  <si>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</si>
  <si>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</si>
  <si>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</si>
  <si>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</si>
  <si>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</si>
  <si>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</si>
  <si>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</si>
  <si>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</si>
  <si>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</si>
  <si>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</si>
  <si>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</si>
  <si>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</si>
  <si>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</si>
  <si>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</si>
  <si>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</si>
  <si>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</si>
  <si>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</si>
  <si>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Bajo protesta de decir verdad declaramos que los Estados Financieros y sus notas, son razonablemente correctos y son responsabilidad del emisor.</t>
  </si>
  <si>
    <t>31111M430010000 PRESIDENTE</t>
  </si>
  <si>
    <t>31111M430020000 REGIDORES</t>
  </si>
  <si>
    <t>31111M430030000 SINDICATURA</t>
  </si>
  <si>
    <t>31111M430040000 SECRETARIA H AYUNTAMIENT</t>
  </si>
  <si>
    <t>31111M430060000 CONTRALORIA MUNICIPAL</t>
  </si>
  <si>
    <t>31111M430070000 DIRECCION DE PLANEACION</t>
  </si>
  <si>
    <t>31111M430080000 TESORERIA MUNICIPAL</t>
  </si>
  <si>
    <t>31111M430090000 DIRECCION DE COMUNICACIO</t>
  </si>
  <si>
    <t>31111M430110000 DIRECCION DE CASA DE LA</t>
  </si>
  <si>
    <t>31111M430120000 DIRECCION DE DESARROLLO</t>
  </si>
  <si>
    <t>31111M430130000 DIRECCION DESARROLLO URB</t>
  </si>
  <si>
    <t>31111M430140000 SUBDIRECCION DE DESARROL</t>
  </si>
  <si>
    <t>31111M430150000 DIRECCION DE TURISMO</t>
  </si>
  <si>
    <t>31111M430160000 DIRECCION DE SEGURIDAD P</t>
  </si>
  <si>
    <t>31111M430170000 DIRECCION TRANSITO MPAL</t>
  </si>
  <si>
    <t>31111M430180000 PROTECCION CIVIL</t>
  </si>
  <si>
    <t>31111M430190000 DIRECCION ECOLOGIA AGUA</t>
  </si>
  <si>
    <t>31111M430200000 DIRECCION DE SERVICIOS M</t>
  </si>
  <si>
    <t>31111M430210000 DIRECCION EDUCACION Y AT</t>
  </si>
  <si>
    <t>31111M430230000 COORDINACION MPAL DE LA</t>
  </si>
  <si>
    <t>31111M430240000 PROCURADURIA AUXILIAR</t>
  </si>
  <si>
    <t>31111M430250000 D COMISION MUNICIPAL DE</t>
  </si>
  <si>
    <t>MUNICIPIO DE VICTORIA, GTO.
Estado Analítico del Ejercicio del Presupuesto de Egresos
Clasificación Económica (por Tipo de Gasto)
Del 01 de Enero al 30 de Junio 2025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</si>
  <si>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Administrativa
Del 01 de Enero al 30 de Junio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</si>
  <si>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Funcional (Finalidad y Función)
Del 01 de Enero al 30 deJunio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</si>
  <si>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Administrativa (Sector Paraestatal)
Del 1 de Enero al 30 de Junio de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</si>
  <si>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Administrativa (Poderes)
Del 1 de Enero al 30 de Junio de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</si>
  <si>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por Objeto del Gasto (Capítulo y Concepto)
Del 01 de Julio al 30 de Septiembre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</si>
</sst>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53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6" fillId="2" borderId="4" xfId="9" applyNumberFormat="1" applyFont="1" applyFill="1" applyBorder="1" applyAlignment="1">
      <alignment horizontal="center" vertical="center" wrapText="1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2" borderId="5" xfId="9" applyFont="1" applyFill="1" applyBorder="1" applyAlignment="1" applyProtection="1">
      <alignment horizontal="centerContinuous" vertical="center" wrapText="1"/>
      <protection locked="0"/>
    </xf>
    <xf numFmtId="0" fontId="6" fillId="2" borderId="6" xfId="9" applyFont="1" applyFill="1" applyBorder="1" applyAlignment="1" applyProtection="1">
      <alignment horizontal="centerContinuous" vertical="center" wrapText="1"/>
      <protection locked="0"/>
    </xf>
    <xf numFmtId="0" fontId="6" fillId="2" borderId="7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6" fillId="0" borderId="1" xfId="0" applyFont="1" applyBorder="1" applyAlignment="1">
      <alignment horizontal="left"/>
    </xf>
    <xf numFmtId="0" fontId="8" fillId="0" borderId="0" xfId="8" applyFont="1" applyAlignment="1" applyProtection="1">
      <alignment horizontal="center" vertical="top"/>
      <protection locked="0"/>
    </xf>
    <xf numFmtId="0" fontId="8" fillId="0" borderId="0" xfId="8" applyFont="1" applyAlignment="1" applyProtection="1">
      <alignment horizontal="center" vertical="top"/>
      <protection locked="0"/>
    </xf>
    <xf numFmtId="0" fontId="1" fillId="0" borderId="0" xfId="8" applyAlignment="1" applyProtection="1">
      <alignment vertical="top"/>
      <protection locked="0"/>
    </xf>
    <xf numFmtId="3" fontId="6" fillId="0" borderId="9" xfId="0" applyNumberFormat="1" applyFont="1" applyBorder="1" applyProtection="1">
      <protection locked="0"/>
    </xf>
    <xf numFmtId="3" fontId="2" fillId="0" borderId="11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0" fontId="6" fillId="0" borderId="11" xfId="9" applyFont="1" applyBorder="1" applyAlignment="1">
      <alignment horizontal="center" vertical="center" wrapText="1"/>
    </xf>
    <xf numFmtId="3" fontId="6" fillId="0" borderId="4" xfId="0" applyNumberFormat="1" applyFont="1" applyBorder="1" applyProtection="1">
      <protection locked="0"/>
    </xf>
    <xf numFmtId="0" fontId="6" fillId="2" borderId="9" xfId="9" applyFont="1" applyFill="1" applyBorder="1" applyAlignment="1">
      <alignment horizontal="center" vertical="center"/>
    </xf>
    <xf numFmtId="0" fontId="6" fillId="2" borderId="10" xfId="9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indent="2"/>
    </xf>
    <xf numFmtId="0" fontId="2" fillId="0" borderId="12" xfId="0" applyFont="1" applyBorder="1" applyAlignment="1">
      <alignment horizontal="left" indent="2"/>
    </xf>
    <xf numFmtId="0" fontId="6" fillId="0" borderId="12" xfId="0" applyFont="1" applyBorder="1" applyAlignment="1" applyProtection="1">
      <alignment horizontal="left" indent="2"/>
      <protection locked="0"/>
    </xf>
    <xf numFmtId="0" fontId="2" fillId="0" borderId="1" xfId="0" applyFont="1" applyBorder="1" applyAlignment="1">
      <alignment horizontal="left" indent="1"/>
    </xf>
    <xf numFmtId="0" fontId="6" fillId="0" borderId="1" xfId="0" applyFont="1" applyBorder="1" applyAlignment="1">
      <alignment horizontal="left" indent="1"/>
    </xf>
    <xf numFmtId="0" fontId="2" fillId="0" borderId="12" xfId="0" applyFont="1" applyBorder="1" applyAlignment="1">
      <alignment horizontal="left" indent="1"/>
    </xf>
    <xf numFmtId="0" fontId="6" fillId="0" borderId="12" xfId="0" applyFont="1" applyBorder="1" applyAlignment="1" applyProtection="1">
      <alignment horizontal="left" indent="1"/>
      <protection locked="0"/>
    </xf>
    <xf numFmtId="0" fontId="6" fillId="2" borderId="11" xfId="9" applyFont="1" applyFill="1" applyBorder="1" applyAlignment="1">
      <alignment horizontal="center" vertical="center"/>
    </xf>
    <xf numFmtId="0" fontId="2" fillId="0" borderId="9" xfId="9" applyFont="1" applyBorder="1" applyAlignment="1">
      <alignment horizontal="left" vertical="center" indent="1"/>
    </xf>
    <xf numFmtId="0" fontId="6" fillId="0" borderId="5" xfId="0" applyFont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6" fillId="0" borderId="5" xfId="0" applyFont="1" applyBorder="1" applyAlignment="1" applyProtection="1">
      <alignment horizontal="left" indent="1"/>
      <protection locked="0"/>
    </xf>
    <xf numFmtId="0" fontId="0" fillId="0" borderId="1" xfId="0" applyBorder="1" applyAlignment="1" applyProtection="1">
      <alignment horizontal="left" wrapText="1" indent="1"/>
      <protection locked="0"/>
    </xf>
    <xf numFmtId="0" fontId="2" fillId="0" borderId="1" xfId="0" applyFont="1" applyBorder="1" applyAlignment="1" applyProtection="1">
      <alignment horizontal="left" wrapText="1" indent="1"/>
      <protection locked="0"/>
    </xf>
    <xf numFmtId="0" fontId="0" fillId="0" borderId="12" xfId="0" applyBorder="1" applyAlignment="1" applyProtection="1">
      <alignment horizontal="left" indent="1"/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 indent="1"/>
    </xf>
    <xf numFmtId="0" fontId="2" fillId="0" borderId="1" xfId="0" applyFont="1" applyBorder="1" applyAlignment="1">
      <alignment horizontal="left" wrapText="1"/>
    </xf>
    <xf numFmtId="0" fontId="7" fillId="2" borderId="2" xfId="0" applyFont="1" applyFill="1" applyBorder="1" applyAlignment="1" applyProtection="1">
      <alignment horizontal="center" wrapText="1"/>
      <protection locked="0"/>
    </xf>
    <xf numFmtId="0" fontId="7" fillId="2" borderId="8" xfId="0" applyFont="1" applyFill="1" applyBorder="1" applyAlignment="1" applyProtection="1">
      <alignment horizontal="center"/>
      <protection locked="0"/>
    </xf>
    <xf numFmtId="0" fontId="7" fillId="2" borderId="3" xfId="0" applyFont="1" applyFill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8" fillId="0" borderId="0" xfId="8" applyFont="1" applyAlignment="1" applyProtection="1">
      <alignment horizontal="center" vertical="top"/>
      <protection locked="0"/>
    </xf>
    <xf numFmtId="0" fontId="6" fillId="2" borderId="5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 applyProtection="1">
      <alignment horizontal="center" wrapText="1"/>
      <protection locked="0"/>
    </xf>
    <xf numFmtId="0" fontId="7" fillId="2" borderId="3" xfId="0" applyFont="1" applyFill="1" applyBorder="1" applyAlignment="1" applyProtection="1">
      <alignment horizontal="center" wrapText="1"/>
      <protection locked="0"/>
    </xf>
    <xf numFmtId="0" fontId="2" fillId="0" borderId="13" xfId="0" applyFont="1" applyBorder="1" applyAlignment="1" applyProtection="1">
      <alignment horizontal="left" inden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845820</xdr:colOff>
      <xdr:row>0</xdr:row>
      <xdr:rowOff>0</xdr:rowOff>
    </xdr:from>
    <xdr:to>
      <xdr:col>0</xdr:col>
      <xdr:colOff>1653540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1465D2-B40B-4C66-9E47-8ECCAAC7B4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820" y="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693420</xdr:colOff>
      <xdr:row>0</xdr:row>
      <xdr:rowOff>0</xdr:rowOff>
    </xdr:from>
    <xdr:to>
      <xdr:col>0</xdr:col>
      <xdr:colOff>1501140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96391D-41C5-4278-AB5E-FFF97C9E156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358140</xdr:colOff>
      <xdr:row>0</xdr:row>
      <xdr:rowOff>0</xdr:rowOff>
    </xdr:from>
    <xdr:to>
      <xdr:col>0</xdr:col>
      <xdr:colOff>1165860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782323-1D4E-4226-8A7D-54E861A0BA0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" y="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678180</xdr:colOff>
      <xdr:row>0</xdr:row>
      <xdr:rowOff>7620</xdr:rowOff>
    </xdr:from>
    <xdr:to>
      <xdr:col>0</xdr:col>
      <xdr:colOff>1485900</xdr:colOff>
      <xdr:row>0</xdr:row>
      <xdr:rowOff>571500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211ABC-652C-4ABA-9E2D-C0D353155D0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762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7"/>
  <sheetViews>
    <sheetView showGridLines="0" tabSelected="1" workbookViewId="0">
      <selection activeCell="L5" sqref="L5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7" ht="61.5" customHeight="1" x14ac:dyDescent="0.2">
      <c r="A1" s="41" t="s">
        <v>162</v>
      </c>
      <c r="B1" s="42"/>
      <c r="C1" s="42"/>
      <c r="D1" s="42"/>
      <c r="E1" s="42"/>
      <c r="F1" s="42"/>
      <c r="G1" s="43"/>
    </row>
    <row r="2" spans="1:7" x14ac:dyDescent="0.2">
      <c r="A2" s="21"/>
      <c r="B2" s="6" t="s">
        <v>0</v>
      </c>
      <c r="C2" s="7"/>
      <c r="D2" s="7"/>
      <c r="E2" s="7"/>
      <c r="F2" s="8"/>
      <c r="G2" s="44" t="s">
        <v>1</v>
      </c>
    </row>
    <row r="3" spans="1:7" ht="24.9" customHeight="1" x14ac:dyDescent="0.2">
      <c r="A3" s="2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5"/>
    </row>
    <row r="4" spans="1:7" x14ac:dyDescent="0.2">
      <c r="A4" s="10" t="s">
        <v>26</v>
      </c>
      <c r="B4" s="14">
        <f>SUM(B5:B11)</f>
        <v>48673953.450000003</v>
      </c>
      <c r="C4" s="14">
        <f>SUM(C5:C11)</f>
        <v>877901.66999999993</v>
      </c>
      <c r="D4" s="14">
        <f>B4+C4</f>
        <v>49551855.120000005</v>
      </c>
      <c r="E4" s="14">
        <f>SUM(E5:E11)</f>
        <v>31372863.999999996</v>
      </c>
      <c r="F4" s="14">
        <f>SUM(F5:F11)</f>
        <v>31372863.999999996</v>
      </c>
      <c r="G4" s="14">
        <f>D4-E4</f>
        <v>18178991.120000008</v>
      </c>
    </row>
    <row r="5" spans="1:7" x14ac:dyDescent="0.2">
      <c r="A5" s="23" t="s">
        <v>27</v>
      </c>
      <c r="B5" s="15">
        <v>29665033.98</v>
      </c>
      <c r="C5" s="15">
        <v>-1292489.18</v>
      </c>
      <c r="D5" s="15">
        <f t="shared" ref="D5:D68" si="0">B5+C5</f>
        <v>28372544.800000001</v>
      </c>
      <c r="E5" s="15">
        <v>20672017.52</v>
      </c>
      <c r="F5" s="15">
        <v>20672017.52</v>
      </c>
      <c r="G5" s="15">
        <f t="shared" ref="G5:G68" si="1">D5-E5</f>
        <v>7700527.2800000012</v>
      </c>
    </row>
    <row r="6" spans="1:7" x14ac:dyDescent="0.2">
      <c r="A6" s="23" t="s">
        <v>28</v>
      </c>
      <c r="B6" s="15">
        <v>9470031.9700000007</v>
      </c>
      <c r="C6" s="15">
        <v>1497620.18</v>
      </c>
      <c r="D6" s="15">
        <f t="shared" si="0"/>
        <v>10967652.15</v>
      </c>
      <c r="E6" s="15">
        <v>6960610.6799999997</v>
      </c>
      <c r="F6" s="15">
        <v>6960610.6799999997</v>
      </c>
      <c r="G6" s="15">
        <f t="shared" si="1"/>
        <v>4007041.4700000007</v>
      </c>
    </row>
    <row r="7" spans="1:7" x14ac:dyDescent="0.2">
      <c r="A7" s="23" t="s">
        <v>29</v>
      </c>
      <c r="B7" s="15">
        <v>4623374.78</v>
      </c>
      <c r="C7" s="15">
        <v>204412</v>
      </c>
      <c r="D7" s="15">
        <f t="shared" si="0"/>
        <v>4827786.78</v>
      </c>
      <c r="E7" s="15">
        <v>717975.59</v>
      </c>
      <c r="F7" s="15">
        <v>717975.59</v>
      </c>
      <c r="G7" s="15">
        <f t="shared" si="1"/>
        <v>4109811.1900000004</v>
      </c>
    </row>
    <row r="8" spans="1:7" x14ac:dyDescent="0.2">
      <c r="A8" s="23" t="s">
        <v>30</v>
      </c>
      <c r="B8" s="15">
        <v>928383.86</v>
      </c>
      <c r="C8" s="15">
        <v>700153.44</v>
      </c>
      <c r="D8" s="15">
        <f t="shared" si="0"/>
        <v>1628537.2999999998</v>
      </c>
      <c r="E8" s="15">
        <v>407410.08</v>
      </c>
      <c r="F8" s="15">
        <v>407410.08</v>
      </c>
      <c r="G8" s="15">
        <f t="shared" si="1"/>
        <v>1221127.2199999997</v>
      </c>
    </row>
    <row r="9" spans="1:7" x14ac:dyDescent="0.2">
      <c r="A9" s="23" t="s">
        <v>31</v>
      </c>
      <c r="B9" s="15">
        <v>3987128.86</v>
      </c>
      <c r="C9" s="15">
        <v>-231794.77</v>
      </c>
      <c r="D9" s="15">
        <f t="shared" si="0"/>
        <v>3755334.09</v>
      </c>
      <c r="E9" s="15">
        <v>2614850.13</v>
      </c>
      <c r="F9" s="15">
        <v>2614850.13</v>
      </c>
      <c r="G9" s="15">
        <f t="shared" si="1"/>
        <v>1140483.96</v>
      </c>
    </row>
    <row r="10" spans="1:7" x14ac:dyDescent="0.2">
      <c r="A10" s="23" t="s">
        <v>32</v>
      </c>
      <c r="B10" s="15">
        <v>0</v>
      </c>
      <c r="C10" s="15">
        <v>0</v>
      </c>
      <c r="D10" s="15">
        <f t="shared" si="0"/>
        <v>0</v>
      </c>
      <c r="E10" s="15">
        <v>0</v>
      </c>
      <c r="F10" s="15">
        <v>0</v>
      </c>
      <c r="G10" s="15">
        <f t="shared" si="1"/>
        <v>0</v>
      </c>
    </row>
    <row r="11" spans="1:7" x14ac:dyDescent="0.2">
      <c r="A11" s="23" t="s">
        <v>33</v>
      </c>
      <c r="B11" s="15">
        <v>0</v>
      </c>
      <c r="C11" s="15">
        <v>0</v>
      </c>
      <c r="D11" s="15">
        <f t="shared" si="0"/>
        <v>0</v>
      </c>
      <c r="E11" s="15">
        <v>0</v>
      </c>
      <c r="F11" s="15">
        <v>0</v>
      </c>
      <c r="G11" s="15">
        <f t="shared" si="1"/>
        <v>0</v>
      </c>
    </row>
    <row r="12" spans="1:7" x14ac:dyDescent="0.2">
      <c r="A12" s="10" t="s">
        <v>34</v>
      </c>
      <c r="B12" s="16">
        <f>SUM(B13:B21)</f>
        <v>15979980.030000001</v>
      </c>
      <c r="C12" s="16">
        <f>SUM(C13:C21)</f>
        <v>-387663.43000000017</v>
      </c>
      <c r="D12" s="16">
        <f t="shared" si="0"/>
        <v>15592316.600000001</v>
      </c>
      <c r="E12" s="16">
        <f>SUM(E13:E21)</f>
        <v>10155520.050000001</v>
      </c>
      <c r="F12" s="16">
        <f>SUM(F13:F21)</f>
        <v>10155520.050000001</v>
      </c>
      <c r="G12" s="16">
        <f t="shared" si="1"/>
        <v>5436796.5500000007</v>
      </c>
    </row>
    <row r="13" spans="1:7" x14ac:dyDescent="0.2">
      <c r="A13" s="23" t="s">
        <v>35</v>
      </c>
      <c r="B13" s="15">
        <v>858155.03</v>
      </c>
      <c r="C13" s="15">
        <v>534828.66</v>
      </c>
      <c r="D13" s="15">
        <f t="shared" si="0"/>
        <v>1392983.69</v>
      </c>
      <c r="E13" s="15">
        <v>1125024.8799999999</v>
      </c>
      <c r="F13" s="15">
        <v>1125024.8799999999</v>
      </c>
      <c r="G13" s="15">
        <f t="shared" si="1"/>
        <v>267958.81000000006</v>
      </c>
    </row>
    <row r="14" spans="1:7" x14ac:dyDescent="0.2">
      <c r="A14" s="23" t="s">
        <v>36</v>
      </c>
      <c r="B14" s="15">
        <v>951615</v>
      </c>
      <c r="C14" s="15">
        <v>635580.19999999995</v>
      </c>
      <c r="D14" s="15">
        <f t="shared" si="0"/>
        <v>1587195.2</v>
      </c>
      <c r="E14" s="15">
        <v>1193393.1599999999</v>
      </c>
      <c r="F14" s="15">
        <v>1193393.1599999999</v>
      </c>
      <c r="G14" s="15">
        <f t="shared" si="1"/>
        <v>393802.04000000004</v>
      </c>
    </row>
    <row r="15" spans="1:7" x14ac:dyDescent="0.2">
      <c r="A15" s="23" t="s">
        <v>37</v>
      </c>
      <c r="B15" s="15">
        <v>176600</v>
      </c>
      <c r="C15" s="15">
        <v>-38600</v>
      </c>
      <c r="D15" s="15">
        <f t="shared" si="0"/>
        <v>138000</v>
      </c>
      <c r="E15" s="15">
        <v>127383.24</v>
      </c>
      <c r="F15" s="15">
        <v>127383.24</v>
      </c>
      <c r="G15" s="15">
        <f t="shared" si="1"/>
        <v>10616.759999999995</v>
      </c>
    </row>
    <row r="16" spans="1:7" x14ac:dyDescent="0.2">
      <c r="A16" s="23" t="s">
        <v>38</v>
      </c>
      <c r="B16" s="15">
        <v>4677760</v>
      </c>
      <c r="C16" s="15">
        <v>-1629556.77</v>
      </c>
      <c r="D16" s="15">
        <f t="shared" si="0"/>
        <v>3048203.23</v>
      </c>
      <c r="E16" s="15">
        <v>1568944.5</v>
      </c>
      <c r="F16" s="15">
        <v>1568944.5</v>
      </c>
      <c r="G16" s="15">
        <f t="shared" si="1"/>
        <v>1479258.73</v>
      </c>
    </row>
    <row r="17" spans="1:7" x14ac:dyDescent="0.2">
      <c r="A17" s="23" t="s">
        <v>39</v>
      </c>
      <c r="B17" s="15">
        <v>139700</v>
      </c>
      <c r="C17" s="15">
        <v>13000</v>
      </c>
      <c r="D17" s="15">
        <f t="shared" si="0"/>
        <v>152700</v>
      </c>
      <c r="E17" s="15">
        <v>47075</v>
      </c>
      <c r="F17" s="15">
        <v>47075</v>
      </c>
      <c r="G17" s="15">
        <f t="shared" si="1"/>
        <v>105625</v>
      </c>
    </row>
    <row r="18" spans="1:7" x14ac:dyDescent="0.2">
      <c r="A18" s="23" t="s">
        <v>40</v>
      </c>
      <c r="B18" s="15">
        <v>8650660</v>
      </c>
      <c r="C18" s="15">
        <v>82526.080000000002</v>
      </c>
      <c r="D18" s="15">
        <f t="shared" si="0"/>
        <v>8733186.0800000001</v>
      </c>
      <c r="E18" s="15">
        <v>5900650.5599999996</v>
      </c>
      <c r="F18" s="15">
        <v>5900650.5599999996</v>
      </c>
      <c r="G18" s="15">
        <f t="shared" si="1"/>
        <v>2832535.5200000005</v>
      </c>
    </row>
    <row r="19" spans="1:7" x14ac:dyDescent="0.2">
      <c r="A19" s="23" t="s">
        <v>41</v>
      </c>
      <c r="B19" s="15">
        <v>502000</v>
      </c>
      <c r="C19" s="15">
        <v>-14092.52</v>
      </c>
      <c r="D19" s="15">
        <f t="shared" si="0"/>
        <v>487907.48</v>
      </c>
      <c r="E19" s="15">
        <v>167645.71</v>
      </c>
      <c r="F19" s="15">
        <v>167645.71</v>
      </c>
      <c r="G19" s="15">
        <f t="shared" si="1"/>
        <v>320261.77</v>
      </c>
    </row>
    <row r="20" spans="1:7" x14ac:dyDescent="0.2">
      <c r="A20" s="23" t="s">
        <v>42</v>
      </c>
      <c r="B20" s="15">
        <v>0</v>
      </c>
      <c r="C20" s="15">
        <v>0</v>
      </c>
      <c r="D20" s="15">
        <f t="shared" si="0"/>
        <v>0</v>
      </c>
      <c r="E20" s="15">
        <v>0</v>
      </c>
      <c r="F20" s="15">
        <v>0</v>
      </c>
      <c r="G20" s="15">
        <f t="shared" si="1"/>
        <v>0</v>
      </c>
    </row>
    <row r="21" spans="1:7" x14ac:dyDescent="0.2">
      <c r="A21" s="23" t="s">
        <v>43</v>
      </c>
      <c r="B21" s="15">
        <v>23490</v>
      </c>
      <c r="C21" s="15">
        <v>28650.92</v>
      </c>
      <c r="D21" s="15">
        <f t="shared" si="0"/>
        <v>52140.92</v>
      </c>
      <c r="E21" s="15">
        <v>25403</v>
      </c>
      <c r="F21" s="15">
        <v>25403</v>
      </c>
      <c r="G21" s="15">
        <f t="shared" si="1"/>
        <v>26737.919999999998</v>
      </c>
    </row>
    <row r="22" spans="1:7" x14ac:dyDescent="0.2">
      <c r="A22" s="10" t="s">
        <v>44</v>
      </c>
      <c r="B22" s="16">
        <f>SUM(B23:B31)</f>
        <v>28885166.510000002</v>
      </c>
      <c r="C22" s="16">
        <f>SUM(C23:C31)</f>
        <v>1468732.6600000001</v>
      </c>
      <c r="D22" s="16">
        <f t="shared" si="0"/>
        <v>30353899.170000002</v>
      </c>
      <c r="E22" s="16">
        <f>SUM(E23:E31)</f>
        <v>19616574.440000001</v>
      </c>
      <c r="F22" s="16">
        <f>SUM(F23:F31)</f>
        <v>19616574.440000001</v>
      </c>
      <c r="G22" s="16">
        <f t="shared" si="1"/>
        <v>10737324.73</v>
      </c>
    </row>
    <row r="23" spans="1:7" x14ac:dyDescent="0.2">
      <c r="A23" s="23" t="s">
        <v>45</v>
      </c>
      <c r="B23" s="15">
        <v>8372076.46</v>
      </c>
      <c r="C23" s="15">
        <v>-2029753.52</v>
      </c>
      <c r="D23" s="15">
        <f t="shared" si="0"/>
        <v>6342322.9399999995</v>
      </c>
      <c r="E23" s="15">
        <v>2621763.89</v>
      </c>
      <c r="F23" s="15">
        <v>2621763.89</v>
      </c>
      <c r="G23" s="15">
        <f t="shared" si="1"/>
        <v>3720559.0499999993</v>
      </c>
    </row>
    <row r="24" spans="1:7" x14ac:dyDescent="0.2">
      <c r="A24" s="23" t="s">
        <v>46</v>
      </c>
      <c r="B24" s="15">
        <v>1546600</v>
      </c>
      <c r="C24" s="15">
        <v>-194341.47</v>
      </c>
      <c r="D24" s="15">
        <f t="shared" si="0"/>
        <v>1352258.53</v>
      </c>
      <c r="E24" s="15">
        <v>461122.77</v>
      </c>
      <c r="F24" s="15">
        <v>461122.77</v>
      </c>
      <c r="G24" s="15">
        <f t="shared" si="1"/>
        <v>891135.76</v>
      </c>
    </row>
    <row r="25" spans="1:7" x14ac:dyDescent="0.2">
      <c r="A25" s="23" t="s">
        <v>47</v>
      </c>
      <c r="B25" s="15">
        <v>4696239.17</v>
      </c>
      <c r="C25" s="15">
        <v>-964431.42</v>
      </c>
      <c r="D25" s="15">
        <f t="shared" si="0"/>
        <v>3731807.75</v>
      </c>
      <c r="E25" s="15">
        <v>825032.15</v>
      </c>
      <c r="F25" s="15">
        <v>825032.15</v>
      </c>
      <c r="G25" s="15">
        <f t="shared" si="1"/>
        <v>2906775.6</v>
      </c>
    </row>
    <row r="26" spans="1:7" x14ac:dyDescent="0.2">
      <c r="A26" s="23" t="s">
        <v>48</v>
      </c>
      <c r="B26" s="15">
        <v>159700</v>
      </c>
      <c r="C26" s="15">
        <v>268530.94</v>
      </c>
      <c r="D26" s="15">
        <f t="shared" si="0"/>
        <v>428230.94</v>
      </c>
      <c r="E26" s="15">
        <v>257465.5</v>
      </c>
      <c r="F26" s="15">
        <v>257465.5</v>
      </c>
      <c r="G26" s="15">
        <f t="shared" si="1"/>
        <v>170765.44</v>
      </c>
    </row>
    <row r="27" spans="1:7" x14ac:dyDescent="0.2">
      <c r="A27" s="23" t="s">
        <v>49</v>
      </c>
      <c r="B27" s="15">
        <v>4014700</v>
      </c>
      <c r="C27" s="15">
        <v>453086.71999999997</v>
      </c>
      <c r="D27" s="15">
        <f t="shared" si="0"/>
        <v>4467786.72</v>
      </c>
      <c r="E27" s="15">
        <v>3194630.76</v>
      </c>
      <c r="F27" s="15">
        <v>3194630.76</v>
      </c>
      <c r="G27" s="15">
        <f t="shared" si="1"/>
        <v>1273155.96</v>
      </c>
    </row>
    <row r="28" spans="1:7" x14ac:dyDescent="0.2">
      <c r="A28" s="23" t="s">
        <v>50</v>
      </c>
      <c r="B28" s="15">
        <v>258000</v>
      </c>
      <c r="C28" s="15">
        <v>-240459.4</v>
      </c>
      <c r="D28" s="15">
        <f t="shared" si="0"/>
        <v>17540.600000000006</v>
      </c>
      <c r="E28" s="15">
        <v>0</v>
      </c>
      <c r="F28" s="15">
        <v>0</v>
      </c>
      <c r="G28" s="15">
        <f t="shared" si="1"/>
        <v>17540.600000000006</v>
      </c>
    </row>
    <row r="29" spans="1:7" x14ac:dyDescent="0.2">
      <c r="A29" s="23" t="s">
        <v>51</v>
      </c>
      <c r="B29" s="15">
        <v>184640</v>
      </c>
      <c r="C29" s="15">
        <v>117742.39999999999</v>
      </c>
      <c r="D29" s="15">
        <f t="shared" si="0"/>
        <v>302382.40000000002</v>
      </c>
      <c r="E29" s="15">
        <v>210205.7</v>
      </c>
      <c r="F29" s="15">
        <v>210205.7</v>
      </c>
      <c r="G29" s="15">
        <f t="shared" si="1"/>
        <v>92176.700000000012</v>
      </c>
    </row>
    <row r="30" spans="1:7" x14ac:dyDescent="0.2">
      <c r="A30" s="23" t="s">
        <v>52</v>
      </c>
      <c r="B30" s="15">
        <v>7450989.1100000003</v>
      </c>
      <c r="C30" s="15">
        <v>4052728.87</v>
      </c>
      <c r="D30" s="15">
        <f t="shared" si="0"/>
        <v>11503717.98</v>
      </c>
      <c r="E30" s="15">
        <v>10771271.67</v>
      </c>
      <c r="F30" s="15">
        <v>10771271.67</v>
      </c>
      <c r="G30" s="15">
        <f t="shared" si="1"/>
        <v>732446.31000000052</v>
      </c>
    </row>
    <row r="31" spans="1:7" x14ac:dyDescent="0.2">
      <c r="A31" s="23" t="s">
        <v>53</v>
      </c>
      <c r="B31" s="15">
        <v>2202221.77</v>
      </c>
      <c r="C31" s="15">
        <v>5629.54</v>
      </c>
      <c r="D31" s="15">
        <f t="shared" si="0"/>
        <v>2207851.31</v>
      </c>
      <c r="E31" s="15">
        <v>1275082</v>
      </c>
      <c r="F31" s="15">
        <v>1275082</v>
      </c>
      <c r="G31" s="15">
        <f t="shared" si="1"/>
        <v>932769.31</v>
      </c>
    </row>
    <row r="32" spans="1:7" x14ac:dyDescent="0.2">
      <c r="A32" s="10" t="s">
        <v>54</v>
      </c>
      <c r="B32" s="16">
        <f>SUM(B33:B41)</f>
        <v>29364000</v>
      </c>
      <c r="C32" s="16">
        <f>SUM(C33:C41)</f>
        <v>4571455.76</v>
      </c>
      <c r="D32" s="16">
        <f t="shared" si="0"/>
        <v>33935455.759999998</v>
      </c>
      <c r="E32" s="16">
        <f>SUM(E33:E41)</f>
        <v>13794488.949999999</v>
      </c>
      <c r="F32" s="16">
        <f>SUM(F33:F41)</f>
        <v>13794488.949999999</v>
      </c>
      <c r="G32" s="16">
        <f t="shared" si="1"/>
        <v>20140966.809999999</v>
      </c>
    </row>
    <row r="33" spans="1:7" x14ac:dyDescent="0.2">
      <c r="A33" s="23" t="s">
        <v>55</v>
      </c>
      <c r="B33" s="15">
        <v>0</v>
      </c>
      <c r="C33" s="15">
        <v>0</v>
      </c>
      <c r="D33" s="15">
        <f t="shared" si="0"/>
        <v>0</v>
      </c>
      <c r="E33" s="15">
        <v>0</v>
      </c>
      <c r="F33" s="15">
        <v>0</v>
      </c>
      <c r="G33" s="15">
        <f t="shared" si="1"/>
        <v>0</v>
      </c>
    </row>
    <row r="34" spans="1:7" x14ac:dyDescent="0.2">
      <c r="A34" s="23" t="s">
        <v>56</v>
      </c>
      <c r="B34" s="15">
        <v>4000</v>
      </c>
      <c r="C34" s="15">
        <v>8483132.8599999994</v>
      </c>
      <c r="D34" s="15">
        <f t="shared" si="0"/>
        <v>8487132.8599999994</v>
      </c>
      <c r="E34" s="15">
        <v>7412278.5</v>
      </c>
      <c r="F34" s="15">
        <v>7412278.5</v>
      </c>
      <c r="G34" s="15">
        <f t="shared" si="1"/>
        <v>1074854.3599999994</v>
      </c>
    </row>
    <row r="35" spans="1:7" x14ac:dyDescent="0.2">
      <c r="A35" s="23" t="s">
        <v>57</v>
      </c>
      <c r="B35" s="15">
        <v>0</v>
      </c>
      <c r="C35" s="15">
        <v>0</v>
      </c>
      <c r="D35" s="15">
        <f t="shared" si="0"/>
        <v>0</v>
      </c>
      <c r="E35" s="15">
        <v>0</v>
      </c>
      <c r="F35" s="15">
        <v>0</v>
      </c>
      <c r="G35" s="15">
        <f t="shared" si="1"/>
        <v>0</v>
      </c>
    </row>
    <row r="36" spans="1:7" x14ac:dyDescent="0.2">
      <c r="A36" s="23" t="s">
        <v>58</v>
      </c>
      <c r="B36" s="15">
        <v>29360000</v>
      </c>
      <c r="C36" s="15">
        <v>-3911677.1</v>
      </c>
      <c r="D36" s="15">
        <f t="shared" si="0"/>
        <v>25448322.899999999</v>
      </c>
      <c r="E36" s="15">
        <v>6382210.4500000002</v>
      </c>
      <c r="F36" s="15">
        <v>6382210.4500000002</v>
      </c>
      <c r="G36" s="15">
        <f t="shared" si="1"/>
        <v>19066112.449999999</v>
      </c>
    </row>
    <row r="37" spans="1:7" x14ac:dyDescent="0.2">
      <c r="A37" s="23" t="s">
        <v>24</v>
      </c>
      <c r="B37" s="15">
        <v>0</v>
      </c>
      <c r="C37" s="15">
        <v>0</v>
      </c>
      <c r="D37" s="15">
        <f t="shared" si="0"/>
        <v>0</v>
      </c>
      <c r="E37" s="15">
        <v>0</v>
      </c>
      <c r="F37" s="15">
        <v>0</v>
      </c>
      <c r="G37" s="15">
        <f t="shared" si="1"/>
        <v>0</v>
      </c>
    </row>
    <row r="38" spans="1:7" x14ac:dyDescent="0.2">
      <c r="A38" s="23" t="s">
        <v>59</v>
      </c>
      <c r="B38" s="15">
        <v>0</v>
      </c>
      <c r="C38" s="15">
        <v>0</v>
      </c>
      <c r="D38" s="15">
        <f t="shared" si="0"/>
        <v>0</v>
      </c>
      <c r="E38" s="15">
        <v>0</v>
      </c>
      <c r="F38" s="15">
        <v>0</v>
      </c>
      <c r="G38" s="15">
        <f t="shared" si="1"/>
        <v>0</v>
      </c>
    </row>
    <row r="39" spans="1:7" x14ac:dyDescent="0.2">
      <c r="A39" s="23" t="s">
        <v>60</v>
      </c>
      <c r="B39" s="15">
        <v>0</v>
      </c>
      <c r="C39" s="15">
        <v>0</v>
      </c>
      <c r="D39" s="15">
        <f t="shared" si="0"/>
        <v>0</v>
      </c>
      <c r="E39" s="15">
        <v>0</v>
      </c>
      <c r="F39" s="15">
        <v>0</v>
      </c>
      <c r="G39" s="15">
        <f t="shared" si="1"/>
        <v>0</v>
      </c>
    </row>
    <row r="40" spans="1:7" x14ac:dyDescent="0.2">
      <c r="A40" s="23" t="s">
        <v>61</v>
      </c>
      <c r="B40" s="15">
        <v>0</v>
      </c>
      <c r="C40" s="15">
        <v>0</v>
      </c>
      <c r="D40" s="15">
        <f t="shared" si="0"/>
        <v>0</v>
      </c>
      <c r="E40" s="15">
        <v>0</v>
      </c>
      <c r="F40" s="15">
        <v>0</v>
      </c>
      <c r="G40" s="15">
        <f t="shared" si="1"/>
        <v>0</v>
      </c>
    </row>
    <row r="41" spans="1:7" x14ac:dyDescent="0.2">
      <c r="A41" s="23" t="s">
        <v>62</v>
      </c>
      <c r="B41" s="15">
        <v>0</v>
      </c>
      <c r="C41" s="15">
        <v>0</v>
      </c>
      <c r="D41" s="15">
        <f t="shared" si="0"/>
        <v>0</v>
      </c>
      <c r="E41" s="15">
        <v>0</v>
      </c>
      <c r="F41" s="15">
        <v>0</v>
      </c>
      <c r="G41" s="15">
        <f t="shared" si="1"/>
        <v>0</v>
      </c>
    </row>
    <row r="42" spans="1:7" x14ac:dyDescent="0.2">
      <c r="A42" s="10" t="s">
        <v>63</v>
      </c>
      <c r="B42" s="16">
        <f>SUM(B43:B51)</f>
        <v>1220900.01</v>
      </c>
      <c r="C42" s="16">
        <f>SUM(C43:C51)</f>
        <v>1258762.3399999999</v>
      </c>
      <c r="D42" s="16">
        <f t="shared" si="0"/>
        <v>2479662.3499999996</v>
      </c>
      <c r="E42" s="16">
        <f>SUM(E43:E51)</f>
        <v>1585624.95</v>
      </c>
      <c r="F42" s="16">
        <f>SUM(F43:F51)</f>
        <v>1585624.95</v>
      </c>
      <c r="G42" s="16">
        <f t="shared" si="1"/>
        <v>894037.39999999967</v>
      </c>
    </row>
    <row r="43" spans="1:7" x14ac:dyDescent="0.2">
      <c r="A43" s="23" t="s">
        <v>64</v>
      </c>
      <c r="B43" s="15">
        <v>1205500.01</v>
      </c>
      <c r="C43" s="15">
        <v>151861.19</v>
      </c>
      <c r="D43" s="15">
        <f t="shared" si="0"/>
        <v>1357361.2</v>
      </c>
      <c r="E43" s="15">
        <v>816419.23</v>
      </c>
      <c r="F43" s="15">
        <v>816419.23</v>
      </c>
      <c r="G43" s="15">
        <f t="shared" si="1"/>
        <v>540941.97</v>
      </c>
    </row>
    <row r="44" spans="1:7" x14ac:dyDescent="0.2">
      <c r="A44" s="23" t="s">
        <v>65</v>
      </c>
      <c r="B44" s="15">
        <v>0</v>
      </c>
      <c r="C44" s="15">
        <v>114624.04</v>
      </c>
      <c r="D44" s="15">
        <f t="shared" si="0"/>
        <v>114624.04</v>
      </c>
      <c r="E44" s="15">
        <v>91485.72</v>
      </c>
      <c r="F44" s="15">
        <v>91485.72</v>
      </c>
      <c r="G44" s="15">
        <f t="shared" si="1"/>
        <v>23138.319999999992</v>
      </c>
    </row>
    <row r="45" spans="1:7" x14ac:dyDescent="0.2">
      <c r="A45" s="23" t="s">
        <v>66</v>
      </c>
      <c r="B45" s="15">
        <v>4400</v>
      </c>
      <c r="C45" s="15">
        <v>0</v>
      </c>
      <c r="D45" s="15">
        <f t="shared" si="0"/>
        <v>4400</v>
      </c>
      <c r="E45" s="15">
        <v>0</v>
      </c>
      <c r="F45" s="15">
        <v>0</v>
      </c>
      <c r="G45" s="15">
        <f t="shared" si="1"/>
        <v>4400</v>
      </c>
    </row>
    <row r="46" spans="1:7" x14ac:dyDescent="0.2">
      <c r="A46" s="23" t="s">
        <v>67</v>
      </c>
      <c r="B46" s="15">
        <v>0</v>
      </c>
      <c r="C46" s="15">
        <v>300000</v>
      </c>
      <c r="D46" s="15">
        <f t="shared" si="0"/>
        <v>300000</v>
      </c>
      <c r="E46" s="15">
        <v>0</v>
      </c>
      <c r="F46" s="15">
        <v>0</v>
      </c>
      <c r="G46" s="15">
        <f t="shared" si="1"/>
        <v>300000</v>
      </c>
    </row>
    <row r="47" spans="1:7" x14ac:dyDescent="0.2">
      <c r="A47" s="23" t="s">
        <v>68</v>
      </c>
      <c r="B47" s="15">
        <v>0</v>
      </c>
      <c r="C47" s="15">
        <v>250000</v>
      </c>
      <c r="D47" s="15">
        <f t="shared" si="0"/>
        <v>250000</v>
      </c>
      <c r="E47" s="15">
        <v>250000</v>
      </c>
      <c r="F47" s="15">
        <v>250000</v>
      </c>
      <c r="G47" s="15">
        <f t="shared" si="1"/>
        <v>0</v>
      </c>
    </row>
    <row r="48" spans="1:7" x14ac:dyDescent="0.2">
      <c r="A48" s="23" t="s">
        <v>69</v>
      </c>
      <c r="B48" s="15">
        <v>11000</v>
      </c>
      <c r="C48" s="15">
        <v>422277.11</v>
      </c>
      <c r="D48" s="15">
        <f t="shared" si="0"/>
        <v>433277.11</v>
      </c>
      <c r="E48" s="15">
        <v>427720</v>
      </c>
      <c r="F48" s="15">
        <v>427720</v>
      </c>
      <c r="G48" s="15">
        <f t="shared" si="1"/>
        <v>5557.109999999986</v>
      </c>
    </row>
    <row r="49" spans="1:7" x14ac:dyDescent="0.2">
      <c r="A49" s="23" t="s">
        <v>70</v>
      </c>
      <c r="B49" s="15">
        <v>0</v>
      </c>
      <c r="C49" s="15">
        <v>0</v>
      </c>
      <c r="D49" s="15">
        <f t="shared" si="0"/>
        <v>0</v>
      </c>
      <c r="E49" s="15">
        <v>0</v>
      </c>
      <c r="F49" s="15">
        <v>0</v>
      </c>
      <c r="G49" s="15">
        <f t="shared" si="1"/>
        <v>0</v>
      </c>
    </row>
    <row r="50" spans="1:7" x14ac:dyDescent="0.2">
      <c r="A50" s="23" t="s">
        <v>71</v>
      </c>
      <c r="B50" s="15">
        <v>0</v>
      </c>
      <c r="C50" s="15">
        <v>20000</v>
      </c>
      <c r="D50" s="15">
        <f t="shared" si="0"/>
        <v>20000</v>
      </c>
      <c r="E50" s="15">
        <v>0</v>
      </c>
      <c r="F50" s="15">
        <v>0</v>
      </c>
      <c r="G50" s="15">
        <f t="shared" si="1"/>
        <v>20000</v>
      </c>
    </row>
    <row r="51" spans="1:7" x14ac:dyDescent="0.2">
      <c r="A51" s="23" t="s">
        <v>72</v>
      </c>
      <c r="B51" s="15">
        <v>0</v>
      </c>
      <c r="C51" s="15">
        <v>0</v>
      </c>
      <c r="D51" s="15">
        <f t="shared" si="0"/>
        <v>0</v>
      </c>
      <c r="E51" s="15">
        <v>0</v>
      </c>
      <c r="F51" s="15">
        <v>0</v>
      </c>
      <c r="G51" s="15">
        <f t="shared" si="1"/>
        <v>0</v>
      </c>
    </row>
    <row r="52" spans="1:7" x14ac:dyDescent="0.2">
      <c r="A52" s="10" t="s">
        <v>73</v>
      </c>
      <c r="B52" s="16">
        <f>SUM(B53:B55)</f>
        <v>10780000</v>
      </c>
      <c r="C52" s="16">
        <f>SUM(C53:C55)</f>
        <v>3478381.89</v>
      </c>
      <c r="D52" s="16">
        <f t="shared" si="0"/>
        <v>14258381.890000001</v>
      </c>
      <c r="E52" s="16">
        <f>SUM(E53:E55)</f>
        <v>10395625.5</v>
      </c>
      <c r="F52" s="16">
        <f>SUM(F53:F55)</f>
        <v>10395625.5</v>
      </c>
      <c r="G52" s="16">
        <f t="shared" si="1"/>
        <v>3862756.3900000006</v>
      </c>
    </row>
    <row r="53" spans="1:7" x14ac:dyDescent="0.2">
      <c r="A53" s="23" t="s">
        <v>74</v>
      </c>
      <c r="B53" s="15">
        <v>10780000</v>
      </c>
      <c r="C53" s="15">
        <v>3478381.89</v>
      </c>
      <c r="D53" s="15">
        <f t="shared" si="0"/>
        <v>14258381.890000001</v>
      </c>
      <c r="E53" s="15">
        <v>10395625.5</v>
      </c>
      <c r="F53" s="15">
        <v>10395625.5</v>
      </c>
      <c r="G53" s="15">
        <f t="shared" si="1"/>
        <v>3862756.3900000006</v>
      </c>
    </row>
    <row r="54" spans="1:7" x14ac:dyDescent="0.2">
      <c r="A54" s="23" t="s">
        <v>75</v>
      </c>
      <c r="B54" s="15">
        <v>0</v>
      </c>
      <c r="C54" s="15">
        <v>0</v>
      </c>
      <c r="D54" s="15">
        <f t="shared" si="0"/>
        <v>0</v>
      </c>
      <c r="E54" s="15">
        <v>0</v>
      </c>
      <c r="F54" s="15">
        <v>0</v>
      </c>
      <c r="G54" s="15">
        <f t="shared" si="1"/>
        <v>0</v>
      </c>
    </row>
    <row r="55" spans="1:7" x14ac:dyDescent="0.2">
      <c r="A55" s="23" t="s">
        <v>76</v>
      </c>
      <c r="B55" s="15">
        <v>0</v>
      </c>
      <c r="C55" s="15">
        <v>0</v>
      </c>
      <c r="D55" s="15">
        <f t="shared" si="0"/>
        <v>0</v>
      </c>
      <c r="E55" s="15">
        <v>0</v>
      </c>
      <c r="F55" s="15">
        <v>0</v>
      </c>
      <c r="G55" s="15">
        <f t="shared" si="1"/>
        <v>0</v>
      </c>
    </row>
    <row r="56" spans="1:7" x14ac:dyDescent="0.2">
      <c r="A56" s="10" t="s">
        <v>77</v>
      </c>
      <c r="B56" s="16">
        <f>SUM(B57:B63)</f>
        <v>0</v>
      </c>
      <c r="C56" s="16">
        <f>SUM(C57:C63)</f>
        <v>0</v>
      </c>
      <c r="D56" s="16">
        <f t="shared" si="0"/>
        <v>0</v>
      </c>
      <c r="E56" s="16">
        <f>SUM(E57:E63)</f>
        <v>0</v>
      </c>
      <c r="F56" s="16">
        <f>SUM(F57:F63)</f>
        <v>0</v>
      </c>
      <c r="G56" s="16">
        <f t="shared" si="1"/>
        <v>0</v>
      </c>
    </row>
    <row r="57" spans="1:7" x14ac:dyDescent="0.2">
      <c r="A57" s="23" t="s">
        <v>78</v>
      </c>
      <c r="B57" s="15">
        <v>0</v>
      </c>
      <c r="C57" s="15">
        <v>0</v>
      </c>
      <c r="D57" s="15">
        <f t="shared" si="0"/>
        <v>0</v>
      </c>
      <c r="E57" s="15">
        <v>0</v>
      </c>
      <c r="F57" s="15">
        <v>0</v>
      </c>
      <c r="G57" s="15">
        <f t="shared" si="1"/>
        <v>0</v>
      </c>
    </row>
    <row r="58" spans="1:7" x14ac:dyDescent="0.2">
      <c r="A58" s="23" t="s">
        <v>79</v>
      </c>
      <c r="B58" s="15">
        <v>0</v>
      </c>
      <c r="C58" s="15">
        <v>0</v>
      </c>
      <c r="D58" s="15">
        <f t="shared" si="0"/>
        <v>0</v>
      </c>
      <c r="E58" s="15">
        <v>0</v>
      </c>
      <c r="F58" s="15">
        <v>0</v>
      </c>
      <c r="G58" s="15">
        <f t="shared" si="1"/>
        <v>0</v>
      </c>
    </row>
    <row r="59" spans="1:7" x14ac:dyDescent="0.2">
      <c r="A59" s="23" t="s">
        <v>80</v>
      </c>
      <c r="B59" s="15">
        <v>0</v>
      </c>
      <c r="C59" s="15">
        <v>0</v>
      </c>
      <c r="D59" s="15">
        <f t="shared" si="0"/>
        <v>0</v>
      </c>
      <c r="E59" s="15">
        <v>0</v>
      </c>
      <c r="F59" s="15">
        <v>0</v>
      </c>
      <c r="G59" s="15">
        <f t="shared" si="1"/>
        <v>0</v>
      </c>
    </row>
    <row r="60" spans="1:7" x14ac:dyDescent="0.2">
      <c r="A60" s="23" t="s">
        <v>81</v>
      </c>
      <c r="B60" s="15">
        <v>0</v>
      </c>
      <c r="C60" s="15">
        <v>0</v>
      </c>
      <c r="D60" s="15">
        <f t="shared" si="0"/>
        <v>0</v>
      </c>
      <c r="E60" s="15">
        <v>0</v>
      </c>
      <c r="F60" s="15">
        <v>0</v>
      </c>
      <c r="G60" s="15">
        <f t="shared" si="1"/>
        <v>0</v>
      </c>
    </row>
    <row r="61" spans="1:7" x14ac:dyDescent="0.2">
      <c r="A61" s="23" t="s">
        <v>82</v>
      </c>
      <c r="B61" s="15">
        <v>0</v>
      </c>
      <c r="C61" s="15">
        <v>0</v>
      </c>
      <c r="D61" s="15">
        <f t="shared" si="0"/>
        <v>0</v>
      </c>
      <c r="E61" s="15">
        <v>0</v>
      </c>
      <c r="F61" s="15">
        <v>0</v>
      </c>
      <c r="G61" s="15">
        <f t="shared" si="1"/>
        <v>0</v>
      </c>
    </row>
    <row r="62" spans="1:7" x14ac:dyDescent="0.2">
      <c r="A62" s="23" t="s">
        <v>83</v>
      </c>
      <c r="B62" s="15">
        <v>0</v>
      </c>
      <c r="C62" s="15">
        <v>0</v>
      </c>
      <c r="D62" s="15">
        <f t="shared" si="0"/>
        <v>0</v>
      </c>
      <c r="E62" s="15">
        <v>0</v>
      </c>
      <c r="F62" s="15">
        <v>0</v>
      </c>
      <c r="G62" s="15">
        <f t="shared" si="1"/>
        <v>0</v>
      </c>
    </row>
    <row r="63" spans="1:7" x14ac:dyDescent="0.2">
      <c r="A63" s="23" t="s">
        <v>84</v>
      </c>
      <c r="B63" s="15">
        <v>0</v>
      </c>
      <c r="C63" s="15">
        <v>0</v>
      </c>
      <c r="D63" s="15">
        <f t="shared" si="0"/>
        <v>0</v>
      </c>
      <c r="E63" s="15">
        <v>0</v>
      </c>
      <c r="F63" s="15">
        <v>0</v>
      </c>
      <c r="G63" s="15">
        <f t="shared" si="1"/>
        <v>0</v>
      </c>
    </row>
    <row r="64" spans="1:7" x14ac:dyDescent="0.2">
      <c r="A64" s="10" t="s">
        <v>85</v>
      </c>
      <c r="B64" s="16">
        <f>SUM(B65:B67)</f>
        <v>8267900</v>
      </c>
      <c r="C64" s="16">
        <f>SUM(C65:C67)</f>
        <v>-101901.8</v>
      </c>
      <c r="D64" s="16">
        <f t="shared" si="0"/>
        <v>8165998.2000000002</v>
      </c>
      <c r="E64" s="16">
        <f>SUM(E65:E67)</f>
        <v>3596834.62</v>
      </c>
      <c r="F64" s="16">
        <f>SUM(F65:F67)</f>
        <v>3596834.62</v>
      </c>
      <c r="G64" s="16">
        <f t="shared" si="1"/>
        <v>4569163.58</v>
      </c>
    </row>
    <row r="65" spans="1:7" x14ac:dyDescent="0.2">
      <c r="A65" s="23" t="s">
        <v>25</v>
      </c>
      <c r="B65" s="15">
        <v>0</v>
      </c>
      <c r="C65" s="15">
        <v>0</v>
      </c>
      <c r="D65" s="15">
        <f t="shared" si="0"/>
        <v>0</v>
      </c>
      <c r="E65" s="15">
        <v>0</v>
      </c>
      <c r="F65" s="15">
        <v>0</v>
      </c>
      <c r="G65" s="15">
        <f t="shared" si="1"/>
        <v>0</v>
      </c>
    </row>
    <row r="66" spans="1:7" x14ac:dyDescent="0.2">
      <c r="A66" s="23" t="s">
        <v>86</v>
      </c>
      <c r="B66" s="15">
        <v>0</v>
      </c>
      <c r="C66" s="15">
        <v>0</v>
      </c>
      <c r="D66" s="15">
        <f t="shared" si="0"/>
        <v>0</v>
      </c>
      <c r="E66" s="15">
        <v>0</v>
      </c>
      <c r="F66" s="15">
        <v>0</v>
      </c>
      <c r="G66" s="15">
        <f t="shared" si="1"/>
        <v>0</v>
      </c>
    </row>
    <row r="67" spans="1:7" x14ac:dyDescent="0.2">
      <c r="A67" s="23" t="s">
        <v>87</v>
      </c>
      <c r="B67" s="15">
        <v>8267900</v>
      </c>
      <c r="C67" s="15">
        <v>-101901.8</v>
      </c>
      <c r="D67" s="15">
        <f t="shared" si="0"/>
        <v>8165998.2000000002</v>
      </c>
      <c r="E67" s="15">
        <v>3596834.62</v>
      </c>
      <c r="F67" s="15">
        <v>3596834.62</v>
      </c>
      <c r="G67" s="15">
        <f t="shared" si="1"/>
        <v>4569163.58</v>
      </c>
    </row>
    <row r="68" spans="1:7" x14ac:dyDescent="0.2">
      <c r="A68" s="10" t="s">
        <v>88</v>
      </c>
      <c r="B68" s="16">
        <f>SUM(B69:B75)</f>
        <v>3953000</v>
      </c>
      <c r="C68" s="16">
        <f>SUM(C69:C75)</f>
        <v>-864522</v>
      </c>
      <c r="D68" s="16">
        <f t="shared" si="0"/>
        <v>3088478</v>
      </c>
      <c r="E68" s="16">
        <f>SUM(E69:E75)</f>
        <v>3088478</v>
      </c>
      <c r="F68" s="16">
        <f>SUM(F69:F75)</f>
        <v>3088478</v>
      </c>
      <c r="G68" s="16">
        <f t="shared" si="1"/>
        <v>0</v>
      </c>
    </row>
    <row r="69" spans="1:7" x14ac:dyDescent="0.2">
      <c r="A69" s="23" t="s">
        <v>89</v>
      </c>
      <c r="B69" s="15">
        <v>3800000</v>
      </c>
      <c r="C69" s="15">
        <v>-800000</v>
      </c>
      <c r="D69" s="15">
        <f t="shared" ref="D69:D75" si="2">B69+C69</f>
        <v>3000000</v>
      </c>
      <c r="E69" s="15">
        <v>3000000</v>
      </c>
      <c r="F69" s="15">
        <v>3000000</v>
      </c>
      <c r="G69" s="15">
        <f t="shared" ref="G69:G75" si="3">D69-E69</f>
        <v>0</v>
      </c>
    </row>
    <row r="70" spans="1:7" x14ac:dyDescent="0.2">
      <c r="A70" s="23" t="s">
        <v>90</v>
      </c>
      <c r="B70" s="15">
        <v>153000</v>
      </c>
      <c r="C70" s="15">
        <v>-64522</v>
      </c>
      <c r="D70" s="15">
        <f t="shared" si="2"/>
        <v>88478</v>
      </c>
      <c r="E70" s="15">
        <v>88478</v>
      </c>
      <c r="F70" s="15">
        <v>88478</v>
      </c>
      <c r="G70" s="15">
        <f t="shared" si="3"/>
        <v>0</v>
      </c>
    </row>
    <row r="71" spans="1:7" x14ac:dyDescent="0.2">
      <c r="A71" s="23" t="s">
        <v>91</v>
      </c>
      <c r="B71" s="15">
        <v>0</v>
      </c>
      <c r="C71" s="15">
        <v>0</v>
      </c>
      <c r="D71" s="15">
        <f t="shared" si="2"/>
        <v>0</v>
      </c>
      <c r="E71" s="15">
        <v>0</v>
      </c>
      <c r="F71" s="15">
        <v>0</v>
      </c>
      <c r="G71" s="15">
        <f t="shared" si="3"/>
        <v>0</v>
      </c>
    </row>
    <row r="72" spans="1:7" x14ac:dyDescent="0.2">
      <c r="A72" s="23" t="s">
        <v>92</v>
      </c>
      <c r="B72" s="15">
        <v>0</v>
      </c>
      <c r="C72" s="15">
        <v>0</v>
      </c>
      <c r="D72" s="15">
        <f t="shared" si="2"/>
        <v>0</v>
      </c>
      <c r="E72" s="15">
        <v>0</v>
      </c>
      <c r="F72" s="15">
        <v>0</v>
      </c>
      <c r="G72" s="15">
        <f t="shared" si="3"/>
        <v>0</v>
      </c>
    </row>
    <row r="73" spans="1:7" x14ac:dyDescent="0.2">
      <c r="A73" s="23" t="s">
        <v>93</v>
      </c>
      <c r="B73" s="15">
        <v>0</v>
      </c>
      <c r="C73" s="15">
        <v>0</v>
      </c>
      <c r="D73" s="15">
        <f t="shared" si="2"/>
        <v>0</v>
      </c>
      <c r="E73" s="15">
        <v>0</v>
      </c>
      <c r="F73" s="15">
        <v>0</v>
      </c>
      <c r="G73" s="15">
        <f t="shared" si="3"/>
        <v>0</v>
      </c>
    </row>
    <row r="74" spans="1:7" x14ac:dyDescent="0.2">
      <c r="A74" s="23" t="s">
        <v>94</v>
      </c>
      <c r="B74" s="15">
        <v>0</v>
      </c>
      <c r="C74" s="15">
        <v>0</v>
      </c>
      <c r="D74" s="15">
        <f t="shared" si="2"/>
        <v>0</v>
      </c>
      <c r="E74" s="15">
        <v>0</v>
      </c>
      <c r="F74" s="15">
        <v>0</v>
      </c>
      <c r="G74" s="15">
        <f t="shared" si="3"/>
        <v>0</v>
      </c>
    </row>
    <row r="75" spans="1:7" x14ac:dyDescent="0.2">
      <c r="A75" s="24" t="s">
        <v>95</v>
      </c>
      <c r="B75" s="17">
        <v>0</v>
      </c>
      <c r="C75" s="17">
        <v>0</v>
      </c>
      <c r="D75" s="17">
        <f t="shared" si="2"/>
        <v>0</v>
      </c>
      <c r="E75" s="17">
        <v>0</v>
      </c>
      <c r="F75" s="17">
        <v>0</v>
      </c>
      <c r="G75" s="17">
        <f t="shared" si="3"/>
        <v>0</v>
      </c>
    </row>
    <row r="76" spans="1:7" x14ac:dyDescent="0.2">
      <c r="A76" s="25" t="s">
        <v>8</v>
      </c>
      <c r="B76" s="18">
        <f t="shared" ref="B76:G76" si="4">SUM(B4+B12+B22+B32+B42+B52+B56+B64+B68)</f>
        <v>147124900</v>
      </c>
      <c r="C76" s="18">
        <f t="shared" si="4"/>
        <v>10301147.09</v>
      </c>
      <c r="D76" s="18">
        <f t="shared" si="4"/>
        <v>157426047.08999997</v>
      </c>
      <c r="E76" s="18">
        <f t="shared" si="4"/>
        <v>93606010.510000005</v>
      </c>
      <c r="F76" s="18">
        <f t="shared" si="4"/>
        <v>93606010.510000005</v>
      </c>
      <c r="G76" s="18">
        <f t="shared" si="4"/>
        <v>63820036.580000006</v>
      </c>
    </row>
    <row r="80" spans="1:7" x14ac:dyDescent="0.2">
      <c r="A80" s="1" t="s">
        <v>127</v>
      </c>
    </row>
    <row r="85" spans="1:5" ht="12" x14ac:dyDescent="0.2">
      <c r="A85" s="11" t="s">
        <v>128</v>
      </c>
      <c r="C85" s="46" t="s">
        <v>129</v>
      </c>
      <c r="D85" s="46"/>
      <c r="E85" s="46"/>
    </row>
    <row r="86" spans="1:5" ht="12" x14ac:dyDescent="0.2">
      <c r="A86" s="11" t="s">
        <v>130</v>
      </c>
      <c r="C86" s="46" t="s">
        <v>131</v>
      </c>
      <c r="D86" s="46"/>
      <c r="E86" s="46"/>
    </row>
    <row r="87" spans="1:5" ht="12" x14ac:dyDescent="0.2">
      <c r="A87" s="11" t="s">
        <v>132</v>
      </c>
      <c r="C87" s="46" t="s">
        <v>133</v>
      </c>
      <c r="D87" s="46"/>
      <c r="E87" s="46"/>
    </row>
  </sheetData>
  <sheetProtection formatCells="0" formatColumns="0" formatRows="0" autoFilter="0"/>
  <mergeCells count="5">
    <mergeCell ref="A1:G1"/>
    <mergeCell ref="G2:G3"/>
    <mergeCell ref="C85:E85"/>
    <mergeCell ref="C86:E86"/>
    <mergeCell ref="C87:E87"/>
  </mergeCells>
  <printOptions horizontalCentered="1"/>
  <pageMargins left="0.70866141732283472" right="0.70866141732283472" top="0.74803149606299213" bottom="0.74803149606299213" header="0.31496062992125984" footer="0.31496062992125984"/>
  <pageSetup scale="67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showGridLines="0" workbookViewId="0">
      <selection activeCell="A14" sqref="A14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61.5" customHeight="1" x14ac:dyDescent="0.2">
      <c r="A1" s="41" t="s">
        <v>157</v>
      </c>
      <c r="B1" s="42"/>
      <c r="C1" s="42"/>
      <c r="D1" s="42"/>
      <c r="E1" s="42"/>
      <c r="F1" s="42"/>
      <c r="G1" s="43"/>
    </row>
    <row r="2" spans="1:7" x14ac:dyDescent="0.2">
      <c r="A2" s="21"/>
      <c r="B2" s="6" t="s">
        <v>0</v>
      </c>
      <c r="C2" s="7"/>
      <c r="D2" s="7"/>
      <c r="E2" s="7"/>
      <c r="F2" s="8"/>
      <c r="G2" s="44" t="s">
        <v>1</v>
      </c>
    </row>
    <row r="3" spans="1:7" ht="24.9" customHeight="1" x14ac:dyDescent="0.2">
      <c r="A3" s="2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5"/>
    </row>
    <row r="4" spans="1:7" x14ac:dyDescent="0.2">
      <c r="A4" s="26"/>
      <c r="B4" s="19"/>
      <c r="C4" s="19"/>
      <c r="D4" s="19"/>
      <c r="E4" s="19"/>
      <c r="F4" s="19"/>
      <c r="G4" s="19"/>
    </row>
    <row r="5" spans="1:7" x14ac:dyDescent="0.2">
      <c r="A5" s="27" t="s">
        <v>21</v>
      </c>
      <c r="B5" s="15">
        <v>123056099.98999999</v>
      </c>
      <c r="C5" s="15">
        <v>6465904.6600000001</v>
      </c>
      <c r="D5" s="15">
        <f>B5+C5</f>
        <v>129522004.64999999</v>
      </c>
      <c r="E5" s="15">
        <v>75027925.439999998</v>
      </c>
      <c r="F5" s="15">
        <v>75027925.439999998</v>
      </c>
      <c r="G5" s="15">
        <f>D5-E5</f>
        <v>54494079.209999993</v>
      </c>
    </row>
    <row r="6" spans="1:7" x14ac:dyDescent="0.2">
      <c r="A6" s="27"/>
      <c r="B6" s="15"/>
      <c r="C6" s="15"/>
      <c r="D6" s="15"/>
      <c r="E6" s="15"/>
      <c r="F6" s="15"/>
      <c r="G6" s="15"/>
    </row>
    <row r="7" spans="1:7" x14ac:dyDescent="0.2">
      <c r="A7" s="27" t="s">
        <v>22</v>
      </c>
      <c r="B7" s="15">
        <v>20268800.010000002</v>
      </c>
      <c r="C7" s="15">
        <v>4635242.43</v>
      </c>
      <c r="D7" s="15">
        <f>B7+C7</f>
        <v>24904042.440000001</v>
      </c>
      <c r="E7" s="15">
        <v>15578085.07</v>
      </c>
      <c r="F7" s="15">
        <v>15578085.07</v>
      </c>
      <c r="G7" s="15">
        <f>D7-E7</f>
        <v>9325957.370000001</v>
      </c>
    </row>
    <row r="8" spans="1:7" x14ac:dyDescent="0.2">
      <c r="A8" s="27"/>
      <c r="B8" s="15"/>
      <c r="C8" s="15"/>
      <c r="D8" s="15"/>
      <c r="E8" s="15"/>
      <c r="F8" s="15"/>
      <c r="G8" s="15"/>
    </row>
    <row r="9" spans="1:7" x14ac:dyDescent="0.2">
      <c r="A9" s="27" t="s">
        <v>23</v>
      </c>
      <c r="B9" s="15">
        <v>3800000</v>
      </c>
      <c r="C9" s="15">
        <v>-800000</v>
      </c>
      <c r="D9" s="15">
        <f>B9+C9</f>
        <v>3000000</v>
      </c>
      <c r="E9" s="15">
        <v>3000000</v>
      </c>
      <c r="F9" s="15">
        <v>3000000</v>
      </c>
      <c r="G9" s="15">
        <f>D9-E9</f>
        <v>0</v>
      </c>
    </row>
    <row r="10" spans="1:7" x14ac:dyDescent="0.2">
      <c r="A10" s="27"/>
      <c r="B10" s="15"/>
      <c r="C10" s="15"/>
      <c r="D10" s="15"/>
      <c r="E10" s="15"/>
      <c r="F10" s="15"/>
      <c r="G10" s="15"/>
    </row>
    <row r="11" spans="1:7" x14ac:dyDescent="0.2">
      <c r="A11" s="27" t="s">
        <v>24</v>
      </c>
      <c r="B11" s="15">
        <v>0</v>
      </c>
      <c r="C11" s="15">
        <v>0</v>
      </c>
      <c r="D11" s="15">
        <f>B11+C11</f>
        <v>0</v>
      </c>
      <c r="E11" s="15">
        <v>0</v>
      </c>
      <c r="F11" s="15">
        <v>0</v>
      </c>
      <c r="G11" s="15">
        <f>D11-E11</f>
        <v>0</v>
      </c>
    </row>
    <row r="12" spans="1:7" x14ac:dyDescent="0.2">
      <c r="A12" s="27"/>
      <c r="B12" s="15"/>
      <c r="C12" s="15"/>
      <c r="D12" s="15"/>
      <c r="E12" s="15"/>
      <c r="F12" s="15"/>
      <c r="G12" s="15"/>
    </row>
    <row r="13" spans="1:7" x14ac:dyDescent="0.2">
      <c r="A13" s="27" t="s">
        <v>25</v>
      </c>
      <c r="B13" s="15">
        <v>0</v>
      </c>
      <c r="C13" s="15">
        <v>0</v>
      </c>
      <c r="D13" s="15">
        <f>B13+C13</f>
        <v>0</v>
      </c>
      <c r="E13" s="15">
        <v>0</v>
      </c>
      <c r="F13" s="15">
        <v>0</v>
      </c>
      <c r="G13" s="15">
        <f>D13-E13</f>
        <v>0</v>
      </c>
    </row>
    <row r="14" spans="1:7" x14ac:dyDescent="0.2">
      <c r="A14" s="28"/>
      <c r="B14" s="17"/>
      <c r="C14" s="17"/>
      <c r="D14" s="17"/>
      <c r="E14" s="17"/>
      <c r="F14" s="17"/>
      <c r="G14" s="17"/>
    </row>
    <row r="15" spans="1:7" x14ac:dyDescent="0.2">
      <c r="A15" s="29" t="s">
        <v>8</v>
      </c>
      <c r="B15" s="18">
        <f t="shared" ref="B15:G15" si="0">SUM(B5+B7+B9+B11+B13)</f>
        <v>147124900</v>
      </c>
      <c r="C15" s="18">
        <f t="shared" si="0"/>
        <v>10301147.09</v>
      </c>
      <c r="D15" s="18">
        <f t="shared" si="0"/>
        <v>157426047.09</v>
      </c>
      <c r="E15" s="18">
        <f t="shared" si="0"/>
        <v>93606010.50999999</v>
      </c>
      <c r="F15" s="18">
        <f t="shared" si="0"/>
        <v>93606010.50999999</v>
      </c>
      <c r="G15" s="18">
        <f t="shared" si="0"/>
        <v>63820036.579999998</v>
      </c>
    </row>
    <row r="17" spans="1:5" ht="13.2" x14ac:dyDescent="0.2">
      <c r="A17" s="13" t="s">
        <v>134</v>
      </c>
      <c r="B17"/>
    </row>
    <row r="24" spans="1:5" ht="12" x14ac:dyDescent="0.2">
      <c r="A24" s="12" t="s">
        <v>128</v>
      </c>
      <c r="C24" s="46" t="s">
        <v>129</v>
      </c>
      <c r="D24" s="46"/>
      <c r="E24" s="46"/>
    </row>
    <row r="25" spans="1:5" ht="12" x14ac:dyDescent="0.2">
      <c r="A25" s="12" t="s">
        <v>130</v>
      </c>
      <c r="C25" s="46" t="s">
        <v>131</v>
      </c>
      <c r="D25" s="46"/>
      <c r="E25" s="46"/>
    </row>
    <row r="26" spans="1:5" ht="12" x14ac:dyDescent="0.2">
      <c r="A26" s="12" t="s">
        <v>132</v>
      </c>
      <c r="C26" s="46" t="s">
        <v>133</v>
      </c>
      <c r="D26" s="46"/>
      <c r="E26" s="46"/>
    </row>
  </sheetData>
  <sheetProtection formatCells="0" formatColumns="0" formatRows="0" autoFilter="0"/>
  <mergeCells count="5">
    <mergeCell ref="G2:G3"/>
    <mergeCell ref="A1:G1"/>
    <mergeCell ref="C24:E24"/>
    <mergeCell ref="C25:E25"/>
    <mergeCell ref="C26:E26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3"/>
  <sheetViews>
    <sheetView showGridLines="0" workbookViewId="0">
      <selection activeCell="A5" sqref="A5:G26"/>
    </sheetView>
  </sheetViews>
  <sheetFormatPr baseColWidth="10" defaultColWidth="12" defaultRowHeight="10.199999999999999" x14ac:dyDescent="0.2"/>
  <cols>
    <col min="1" max="1" width="60.85546875" style="1" customWidth="1"/>
    <col min="2" max="7" width="18.28515625" style="1" customWidth="1"/>
    <col min="8" max="16384" width="12" style="1"/>
  </cols>
  <sheetData>
    <row r="1" spans="1:7" ht="58.5" customHeight="1" x14ac:dyDescent="0.2">
      <c r="A1" s="41" t="s">
        <v>158</v>
      </c>
      <c r="B1" s="42"/>
      <c r="C1" s="42"/>
      <c r="D1" s="42"/>
      <c r="E1" s="42"/>
      <c r="F1" s="42"/>
      <c r="G1" s="43"/>
    </row>
    <row r="2" spans="1:7" x14ac:dyDescent="0.2">
      <c r="A2" s="21"/>
      <c r="B2" s="6" t="s">
        <v>0</v>
      </c>
      <c r="C2" s="7"/>
      <c r="D2" s="7"/>
      <c r="E2" s="7"/>
      <c r="F2" s="8"/>
      <c r="G2" s="44" t="s">
        <v>1</v>
      </c>
    </row>
    <row r="3" spans="1:7" ht="24.9" customHeight="1" x14ac:dyDescent="0.2">
      <c r="A3" s="30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5"/>
    </row>
    <row r="4" spans="1:7" x14ac:dyDescent="0.2">
      <c r="A4" s="31"/>
      <c r="B4" s="4"/>
      <c r="C4" s="4"/>
      <c r="D4" s="4"/>
      <c r="E4" s="4"/>
      <c r="F4" s="4"/>
      <c r="G4" s="4"/>
    </row>
    <row r="5" spans="1:7" x14ac:dyDescent="0.2">
      <c r="A5" s="52" t="s">
        <v>135</v>
      </c>
      <c r="B5" s="15">
        <v>22944492.949999999</v>
      </c>
      <c r="C5" s="15">
        <v>5474126.0599999996</v>
      </c>
      <c r="D5" s="15">
        <f>B5+C5</f>
        <v>28418619.009999998</v>
      </c>
      <c r="E5" s="15">
        <v>21105648.010000002</v>
      </c>
      <c r="F5" s="15">
        <v>21105648.010000002</v>
      </c>
      <c r="G5" s="15">
        <f>D5-E5</f>
        <v>7312970.9999999963</v>
      </c>
    </row>
    <row r="6" spans="1:7" x14ac:dyDescent="0.2">
      <c r="A6" s="52" t="s">
        <v>136</v>
      </c>
      <c r="B6" s="15">
        <v>5009858.6900000004</v>
      </c>
      <c r="C6" s="15">
        <v>-105466.59</v>
      </c>
      <c r="D6" s="15">
        <f t="shared" ref="D6:D26" si="0">B6+C6</f>
        <v>4904392.1000000006</v>
      </c>
      <c r="E6" s="15">
        <v>3289229.45</v>
      </c>
      <c r="F6" s="15">
        <v>3289229.45</v>
      </c>
      <c r="G6" s="15">
        <f t="shared" ref="G6:G26" si="1">D6-E6</f>
        <v>1615162.6500000004</v>
      </c>
    </row>
    <row r="7" spans="1:7" x14ac:dyDescent="0.2">
      <c r="A7" s="52" t="s">
        <v>137</v>
      </c>
      <c r="B7" s="15">
        <v>1706322.05</v>
      </c>
      <c r="C7" s="15">
        <v>-60000</v>
      </c>
      <c r="D7" s="15">
        <f t="shared" si="0"/>
        <v>1646322.05</v>
      </c>
      <c r="E7" s="15">
        <v>1052146.2</v>
      </c>
      <c r="F7" s="15">
        <v>1052146.2</v>
      </c>
      <c r="G7" s="15">
        <f t="shared" si="1"/>
        <v>594175.85000000009</v>
      </c>
    </row>
    <row r="8" spans="1:7" x14ac:dyDescent="0.2">
      <c r="A8" s="52" t="s">
        <v>138</v>
      </c>
      <c r="B8" s="15">
        <v>2488496.9</v>
      </c>
      <c r="C8" s="15">
        <v>671813.64</v>
      </c>
      <c r="D8" s="15">
        <f t="shared" si="0"/>
        <v>3160310.54</v>
      </c>
      <c r="E8" s="15">
        <v>1665442.33</v>
      </c>
      <c r="F8" s="15">
        <v>1665442.33</v>
      </c>
      <c r="G8" s="15">
        <f t="shared" si="1"/>
        <v>1494868.21</v>
      </c>
    </row>
    <row r="9" spans="1:7" x14ac:dyDescent="0.2">
      <c r="A9" s="52" t="s">
        <v>139</v>
      </c>
      <c r="B9" s="15">
        <v>1248630.77</v>
      </c>
      <c r="C9" s="15">
        <v>333216.19</v>
      </c>
      <c r="D9" s="15">
        <f t="shared" si="0"/>
        <v>1581846.96</v>
      </c>
      <c r="E9" s="15">
        <v>1117843.67</v>
      </c>
      <c r="F9" s="15">
        <v>1117843.67</v>
      </c>
      <c r="G9" s="15">
        <f t="shared" si="1"/>
        <v>464003.29000000004</v>
      </c>
    </row>
    <row r="10" spans="1:7" x14ac:dyDescent="0.2">
      <c r="A10" s="52" t="s">
        <v>140</v>
      </c>
      <c r="B10" s="15">
        <v>1307906.08</v>
      </c>
      <c r="C10" s="15">
        <v>259778.89</v>
      </c>
      <c r="D10" s="15">
        <f t="shared" si="0"/>
        <v>1567684.9700000002</v>
      </c>
      <c r="E10" s="15">
        <v>771982.55</v>
      </c>
      <c r="F10" s="15">
        <v>771982.55</v>
      </c>
      <c r="G10" s="15">
        <f t="shared" si="1"/>
        <v>795702.42000000016</v>
      </c>
    </row>
    <row r="11" spans="1:7" x14ac:dyDescent="0.2">
      <c r="A11" s="52" t="s">
        <v>141</v>
      </c>
      <c r="B11" s="15">
        <v>9616188.0700000003</v>
      </c>
      <c r="C11" s="15">
        <v>-599105.98</v>
      </c>
      <c r="D11" s="15">
        <f t="shared" si="0"/>
        <v>9017082.0899999999</v>
      </c>
      <c r="E11" s="15">
        <v>4410838.2699999996</v>
      </c>
      <c r="F11" s="15">
        <v>4410838.2699999996</v>
      </c>
      <c r="G11" s="15">
        <f t="shared" si="1"/>
        <v>4606243.82</v>
      </c>
    </row>
    <row r="12" spans="1:7" x14ac:dyDescent="0.2">
      <c r="A12" s="52" t="s">
        <v>142</v>
      </c>
      <c r="B12" s="15">
        <v>1608079.68</v>
      </c>
      <c r="C12" s="15">
        <v>51101.4</v>
      </c>
      <c r="D12" s="15">
        <f t="shared" si="0"/>
        <v>1659181.0799999998</v>
      </c>
      <c r="E12" s="15">
        <v>1242361.69</v>
      </c>
      <c r="F12" s="15">
        <v>1242361.69</v>
      </c>
      <c r="G12" s="15">
        <f t="shared" si="1"/>
        <v>416819.3899999999</v>
      </c>
    </row>
    <row r="13" spans="1:7" x14ac:dyDescent="0.2">
      <c r="A13" s="52" t="s">
        <v>143</v>
      </c>
      <c r="B13" s="15">
        <v>6670446.2800000003</v>
      </c>
      <c r="C13" s="15">
        <v>201628.94</v>
      </c>
      <c r="D13" s="15">
        <f t="shared" si="0"/>
        <v>6872075.2200000007</v>
      </c>
      <c r="E13" s="15">
        <v>5951645.8200000003</v>
      </c>
      <c r="F13" s="15">
        <v>5951645.8200000003</v>
      </c>
      <c r="G13" s="15">
        <f t="shared" si="1"/>
        <v>920429.40000000037</v>
      </c>
    </row>
    <row r="14" spans="1:7" x14ac:dyDescent="0.2">
      <c r="A14" s="52" t="s">
        <v>144</v>
      </c>
      <c r="B14" s="15">
        <v>5939535.8099999996</v>
      </c>
      <c r="C14" s="15">
        <v>-1390114.31</v>
      </c>
      <c r="D14" s="15">
        <f t="shared" si="0"/>
        <v>4549421.5</v>
      </c>
      <c r="E14" s="15">
        <v>2954003.45</v>
      </c>
      <c r="F14" s="15">
        <v>2954003.45</v>
      </c>
      <c r="G14" s="15">
        <f t="shared" si="1"/>
        <v>1595418.0499999998</v>
      </c>
    </row>
    <row r="15" spans="1:7" x14ac:dyDescent="0.2">
      <c r="A15" s="52" t="s">
        <v>145</v>
      </c>
      <c r="B15" s="15">
        <v>43447028.060000002</v>
      </c>
      <c r="C15" s="15">
        <v>1529061.88</v>
      </c>
      <c r="D15" s="15">
        <f t="shared" si="0"/>
        <v>44976089.940000005</v>
      </c>
      <c r="E15" s="15">
        <v>19081758.75</v>
      </c>
      <c r="F15" s="15">
        <v>19081758.75</v>
      </c>
      <c r="G15" s="15">
        <f t="shared" si="1"/>
        <v>25894331.190000005</v>
      </c>
    </row>
    <row r="16" spans="1:7" x14ac:dyDescent="0.2">
      <c r="A16" s="52" t="s">
        <v>146</v>
      </c>
      <c r="B16" s="15">
        <v>682905.3</v>
      </c>
      <c r="C16" s="15">
        <v>-66091.5</v>
      </c>
      <c r="D16" s="15">
        <f t="shared" si="0"/>
        <v>616813.80000000005</v>
      </c>
      <c r="E16" s="15">
        <v>369062.51</v>
      </c>
      <c r="F16" s="15">
        <v>369062.51</v>
      </c>
      <c r="G16" s="15">
        <f t="shared" si="1"/>
        <v>247751.29000000004</v>
      </c>
    </row>
    <row r="17" spans="1:7" x14ac:dyDescent="0.2">
      <c r="A17" s="52" t="s">
        <v>147</v>
      </c>
      <c r="B17" s="15">
        <v>693681.48</v>
      </c>
      <c r="C17" s="15">
        <v>4068377.5</v>
      </c>
      <c r="D17" s="15">
        <f t="shared" si="0"/>
        <v>4762058.9800000004</v>
      </c>
      <c r="E17" s="15">
        <v>4402268.8899999997</v>
      </c>
      <c r="F17" s="15">
        <v>4402268.8899999997</v>
      </c>
      <c r="G17" s="15">
        <f t="shared" si="1"/>
        <v>359790.09000000078</v>
      </c>
    </row>
    <row r="18" spans="1:7" x14ac:dyDescent="0.2">
      <c r="A18" s="52" t="s">
        <v>148</v>
      </c>
      <c r="B18" s="15">
        <v>10776612.439999999</v>
      </c>
      <c r="C18" s="15">
        <v>27508.54</v>
      </c>
      <c r="D18" s="15">
        <f t="shared" si="0"/>
        <v>10804120.979999999</v>
      </c>
      <c r="E18" s="15">
        <v>6986973.6399999997</v>
      </c>
      <c r="F18" s="15">
        <v>6986973.6399999997</v>
      </c>
      <c r="G18" s="15">
        <f t="shared" si="1"/>
        <v>3817147.3399999989</v>
      </c>
    </row>
    <row r="19" spans="1:7" x14ac:dyDescent="0.2">
      <c r="A19" s="52" t="s">
        <v>149</v>
      </c>
      <c r="B19" s="15">
        <v>2175672.9500000002</v>
      </c>
      <c r="C19" s="15">
        <v>272593.58</v>
      </c>
      <c r="D19" s="15">
        <f t="shared" si="0"/>
        <v>2448266.5300000003</v>
      </c>
      <c r="E19" s="15">
        <v>1822162.12</v>
      </c>
      <c r="F19" s="15">
        <v>1822162.12</v>
      </c>
      <c r="G19" s="15">
        <f t="shared" si="1"/>
        <v>626104.41000000015</v>
      </c>
    </row>
    <row r="20" spans="1:7" x14ac:dyDescent="0.2">
      <c r="A20" s="52" t="s">
        <v>150</v>
      </c>
      <c r="B20" s="15">
        <v>1962662.2</v>
      </c>
      <c r="C20" s="15">
        <v>309413.24</v>
      </c>
      <c r="D20" s="15">
        <f t="shared" si="0"/>
        <v>2272075.44</v>
      </c>
      <c r="E20" s="15">
        <v>1330099.25</v>
      </c>
      <c r="F20" s="15">
        <v>1330099.25</v>
      </c>
      <c r="G20" s="15">
        <f t="shared" si="1"/>
        <v>941976.19</v>
      </c>
    </row>
    <row r="21" spans="1:7" x14ac:dyDescent="0.2">
      <c r="A21" s="52" t="s">
        <v>151</v>
      </c>
      <c r="B21" s="15">
        <v>8912609.7699999996</v>
      </c>
      <c r="C21" s="15">
        <v>-152894.89000000001</v>
      </c>
      <c r="D21" s="15">
        <f t="shared" si="0"/>
        <v>8759714.879999999</v>
      </c>
      <c r="E21" s="15">
        <v>4877462.29</v>
      </c>
      <c r="F21" s="15">
        <v>4877462.29</v>
      </c>
      <c r="G21" s="15">
        <f t="shared" si="1"/>
        <v>3882252.5899999989</v>
      </c>
    </row>
    <row r="22" spans="1:7" x14ac:dyDescent="0.2">
      <c r="A22" s="52" t="s">
        <v>152</v>
      </c>
      <c r="B22" s="15">
        <v>15777683.529999999</v>
      </c>
      <c r="C22" s="15">
        <v>-933537.5</v>
      </c>
      <c r="D22" s="15">
        <f t="shared" si="0"/>
        <v>14844146.029999999</v>
      </c>
      <c r="E22" s="15">
        <v>7923443.54</v>
      </c>
      <c r="F22" s="15">
        <v>7923443.54</v>
      </c>
      <c r="G22" s="15">
        <f t="shared" si="1"/>
        <v>6920702.4899999993</v>
      </c>
    </row>
    <row r="23" spans="1:7" x14ac:dyDescent="0.2">
      <c r="A23" s="52" t="s">
        <v>153</v>
      </c>
      <c r="B23" s="15">
        <v>1752408.81</v>
      </c>
      <c r="C23" s="15">
        <v>119211</v>
      </c>
      <c r="D23" s="15">
        <f t="shared" si="0"/>
        <v>1871619.81</v>
      </c>
      <c r="E23" s="15">
        <v>1402207.38</v>
      </c>
      <c r="F23" s="15">
        <v>1402207.38</v>
      </c>
      <c r="G23" s="15">
        <f t="shared" si="1"/>
        <v>469412.43000000017</v>
      </c>
    </row>
    <row r="24" spans="1:7" x14ac:dyDescent="0.2">
      <c r="A24" s="52" t="s">
        <v>154</v>
      </c>
      <c r="B24" s="15">
        <v>57454.879999999997</v>
      </c>
      <c r="C24" s="15">
        <v>3946</v>
      </c>
      <c r="D24" s="15">
        <f t="shared" si="0"/>
        <v>61400.88</v>
      </c>
      <c r="E24" s="15">
        <v>11055.72</v>
      </c>
      <c r="F24" s="15">
        <v>11055.72</v>
      </c>
      <c r="G24" s="15">
        <f t="shared" si="1"/>
        <v>50345.159999999996</v>
      </c>
    </row>
    <row r="25" spans="1:7" x14ac:dyDescent="0.2">
      <c r="A25" s="52" t="s">
        <v>155</v>
      </c>
      <c r="B25" s="15">
        <v>741649.58</v>
      </c>
      <c r="C25" s="15">
        <v>54000</v>
      </c>
      <c r="D25" s="15">
        <f t="shared" si="0"/>
        <v>795649.58</v>
      </c>
      <c r="E25" s="15">
        <v>388279.03</v>
      </c>
      <c r="F25" s="15">
        <v>388279.03</v>
      </c>
      <c r="G25" s="15">
        <f t="shared" si="1"/>
        <v>407370.54999999993</v>
      </c>
    </row>
    <row r="26" spans="1:7" x14ac:dyDescent="0.2">
      <c r="A26" s="52" t="s">
        <v>156</v>
      </c>
      <c r="B26" s="15">
        <v>1604573.72</v>
      </c>
      <c r="C26" s="15">
        <v>232581</v>
      </c>
      <c r="D26" s="15">
        <f t="shared" si="0"/>
        <v>1837154.72</v>
      </c>
      <c r="E26" s="15">
        <v>1450095.95</v>
      </c>
      <c r="F26" s="15">
        <v>1450095.95</v>
      </c>
      <c r="G26" s="15">
        <f t="shared" si="1"/>
        <v>387058.77</v>
      </c>
    </row>
    <row r="27" spans="1:7" x14ac:dyDescent="0.2">
      <c r="A27" s="32" t="s">
        <v>8</v>
      </c>
      <c r="B27" s="20">
        <f t="shared" ref="B27:F27" si="2">SUM(B4:B26)</f>
        <v>147124900</v>
      </c>
      <c r="C27" s="20">
        <f t="shared" si="2"/>
        <v>10301147.09</v>
      </c>
      <c r="D27" s="20">
        <f t="shared" si="2"/>
        <v>157426047.09000003</v>
      </c>
      <c r="E27" s="20">
        <f t="shared" si="2"/>
        <v>93606010.51000002</v>
      </c>
      <c r="F27" s="20">
        <f t="shared" si="2"/>
        <v>93606010.51000002</v>
      </c>
      <c r="G27" s="20">
        <f>SUM(G4:G26)</f>
        <v>63820036.579999983</v>
      </c>
    </row>
    <row r="30" spans="1:7" ht="54.9" customHeight="1" x14ac:dyDescent="0.2">
      <c r="A30" s="47" t="s">
        <v>161</v>
      </c>
      <c r="B30" s="48"/>
      <c r="C30" s="48"/>
      <c r="D30" s="48"/>
      <c r="E30" s="48"/>
      <c r="F30" s="48"/>
      <c r="G30" s="49"/>
    </row>
    <row r="31" spans="1:7" x14ac:dyDescent="0.2">
      <c r="A31" s="21"/>
      <c r="B31" s="6" t="s">
        <v>0</v>
      </c>
      <c r="C31" s="7"/>
      <c r="D31" s="7"/>
      <c r="E31" s="7"/>
      <c r="F31" s="8"/>
      <c r="G31" s="44" t="s">
        <v>1</v>
      </c>
    </row>
    <row r="32" spans="1:7" ht="20.399999999999999" x14ac:dyDescent="0.2">
      <c r="A32" s="30" t="s">
        <v>2</v>
      </c>
      <c r="B32" s="3" t="s">
        <v>3</v>
      </c>
      <c r="C32" s="3" t="s">
        <v>4</v>
      </c>
      <c r="D32" s="3" t="s">
        <v>5</v>
      </c>
      <c r="E32" s="3" t="s">
        <v>6</v>
      </c>
      <c r="F32" s="3" t="s">
        <v>7</v>
      </c>
      <c r="G32" s="45"/>
    </row>
    <row r="33" spans="1:7" x14ac:dyDescent="0.2">
      <c r="A33" s="33"/>
      <c r="B33" s="19"/>
      <c r="C33" s="19"/>
      <c r="D33" s="19"/>
      <c r="E33" s="19"/>
      <c r="F33" s="19"/>
      <c r="G33" s="19"/>
    </row>
    <row r="34" spans="1:7" x14ac:dyDescent="0.2">
      <c r="A34" s="9" t="s">
        <v>9</v>
      </c>
      <c r="B34" s="15">
        <v>0</v>
      </c>
      <c r="C34" s="15">
        <v>0</v>
      </c>
      <c r="D34" s="15">
        <f>B34+C34</f>
        <v>0</v>
      </c>
      <c r="E34" s="15">
        <v>0</v>
      </c>
      <c r="F34" s="15">
        <v>0</v>
      </c>
      <c r="G34" s="15">
        <f>D34-E34</f>
        <v>0</v>
      </c>
    </row>
    <row r="35" spans="1:7" x14ac:dyDescent="0.2">
      <c r="A35" s="9" t="s">
        <v>10</v>
      </c>
      <c r="B35" s="15">
        <v>0</v>
      </c>
      <c r="C35" s="15">
        <v>0</v>
      </c>
      <c r="D35" s="15">
        <f t="shared" ref="D35:D37" si="3">B35+C35</f>
        <v>0</v>
      </c>
      <c r="E35" s="15">
        <v>0</v>
      </c>
      <c r="F35" s="15">
        <v>0</v>
      </c>
      <c r="G35" s="15">
        <f t="shared" ref="G35:G37" si="4">D35-E35</f>
        <v>0</v>
      </c>
    </row>
    <row r="36" spans="1:7" x14ac:dyDescent="0.2">
      <c r="A36" s="9" t="s">
        <v>11</v>
      </c>
      <c r="B36" s="15">
        <v>0</v>
      </c>
      <c r="C36" s="15">
        <v>0</v>
      </c>
      <c r="D36" s="15">
        <f t="shared" si="3"/>
        <v>0</v>
      </c>
      <c r="E36" s="15">
        <v>0</v>
      </c>
      <c r="F36" s="15">
        <v>0</v>
      </c>
      <c r="G36" s="15">
        <f t="shared" si="4"/>
        <v>0</v>
      </c>
    </row>
    <row r="37" spans="1:7" x14ac:dyDescent="0.2">
      <c r="A37" s="9" t="s">
        <v>12</v>
      </c>
      <c r="B37" s="15">
        <v>0</v>
      </c>
      <c r="C37" s="15">
        <v>0</v>
      </c>
      <c r="D37" s="15">
        <f t="shared" si="3"/>
        <v>0</v>
      </c>
      <c r="E37" s="15">
        <v>0</v>
      </c>
      <c r="F37" s="15">
        <v>0</v>
      </c>
      <c r="G37" s="15">
        <f t="shared" si="4"/>
        <v>0</v>
      </c>
    </row>
    <row r="38" spans="1:7" x14ac:dyDescent="0.2">
      <c r="A38" s="2"/>
      <c r="B38" s="15"/>
      <c r="C38" s="15"/>
      <c r="D38" s="15"/>
      <c r="E38" s="15"/>
      <c r="F38" s="15"/>
      <c r="G38" s="15"/>
    </row>
    <row r="39" spans="1:7" x14ac:dyDescent="0.2">
      <c r="A39" s="34" t="s">
        <v>8</v>
      </c>
      <c r="B39" s="20">
        <f t="shared" ref="B39:G39" si="5">SUM(B34:B37)</f>
        <v>0</v>
      </c>
      <c r="C39" s="20">
        <f t="shared" si="5"/>
        <v>0</v>
      </c>
      <c r="D39" s="20">
        <f t="shared" si="5"/>
        <v>0</v>
      </c>
      <c r="E39" s="20">
        <f t="shared" si="5"/>
        <v>0</v>
      </c>
      <c r="F39" s="20">
        <f t="shared" si="5"/>
        <v>0</v>
      </c>
      <c r="G39" s="20">
        <f t="shared" si="5"/>
        <v>0</v>
      </c>
    </row>
    <row r="42" spans="1:7" ht="54.9" customHeight="1" x14ac:dyDescent="0.2">
      <c r="A42" s="47" t="s">
        <v>160</v>
      </c>
      <c r="B42" s="48"/>
      <c r="C42" s="48"/>
      <c r="D42" s="48"/>
      <c r="E42" s="48"/>
      <c r="F42" s="48"/>
      <c r="G42" s="49"/>
    </row>
    <row r="43" spans="1:7" x14ac:dyDescent="0.2">
      <c r="A43" s="21"/>
      <c r="B43" s="6" t="s">
        <v>0</v>
      </c>
      <c r="C43" s="7"/>
      <c r="D43" s="7"/>
      <c r="E43" s="7"/>
      <c r="F43" s="8"/>
      <c r="G43" s="44" t="s">
        <v>1</v>
      </c>
    </row>
    <row r="44" spans="1:7" ht="20.399999999999999" x14ac:dyDescent="0.2">
      <c r="A44" s="30" t="s">
        <v>2</v>
      </c>
      <c r="B44" s="3" t="s">
        <v>3</v>
      </c>
      <c r="C44" s="3" t="s">
        <v>4</v>
      </c>
      <c r="D44" s="3" t="s">
        <v>5</v>
      </c>
      <c r="E44" s="3" t="s">
        <v>6</v>
      </c>
      <c r="F44" s="3" t="s">
        <v>7</v>
      </c>
      <c r="G44" s="45"/>
    </row>
    <row r="45" spans="1:7" x14ac:dyDescent="0.2">
      <c r="A45" s="33"/>
      <c r="B45" s="19"/>
      <c r="C45" s="19"/>
      <c r="D45" s="19"/>
      <c r="E45" s="19"/>
      <c r="F45" s="19"/>
      <c r="G45" s="19"/>
    </row>
    <row r="46" spans="1:7" ht="20.399999999999999" x14ac:dyDescent="0.2">
      <c r="A46" s="35" t="s">
        <v>13</v>
      </c>
      <c r="B46" s="15">
        <v>0</v>
      </c>
      <c r="C46" s="15">
        <v>0</v>
      </c>
      <c r="D46" s="15">
        <f t="shared" ref="D46:D58" si="6">B46+C46</f>
        <v>0</v>
      </c>
      <c r="E46" s="15">
        <v>0</v>
      </c>
      <c r="F46" s="15">
        <v>0</v>
      </c>
      <c r="G46" s="15">
        <f t="shared" ref="G46:G58" si="7">D46-E46</f>
        <v>0</v>
      </c>
    </row>
    <row r="47" spans="1:7" x14ac:dyDescent="0.2">
      <c r="A47" s="35"/>
      <c r="B47" s="15"/>
      <c r="C47" s="15"/>
      <c r="D47" s="15"/>
      <c r="E47" s="15"/>
      <c r="F47" s="15"/>
      <c r="G47" s="15"/>
    </row>
    <row r="48" spans="1:7" x14ac:dyDescent="0.2">
      <c r="A48" s="35" t="s">
        <v>14</v>
      </c>
      <c r="B48" s="15">
        <v>0</v>
      </c>
      <c r="C48" s="15">
        <v>0</v>
      </c>
      <c r="D48" s="15">
        <f t="shared" si="6"/>
        <v>0</v>
      </c>
      <c r="E48" s="15">
        <v>0</v>
      </c>
      <c r="F48" s="15">
        <v>0</v>
      </c>
      <c r="G48" s="15">
        <f t="shared" si="7"/>
        <v>0</v>
      </c>
    </row>
    <row r="49" spans="1:7" x14ac:dyDescent="0.2">
      <c r="A49" s="35"/>
      <c r="B49" s="15"/>
      <c r="C49" s="15"/>
      <c r="D49" s="15"/>
      <c r="E49" s="15"/>
      <c r="F49" s="15"/>
      <c r="G49" s="15"/>
    </row>
    <row r="50" spans="1:7" ht="20.399999999999999" x14ac:dyDescent="0.2">
      <c r="A50" s="35" t="s">
        <v>15</v>
      </c>
      <c r="B50" s="15">
        <v>0</v>
      </c>
      <c r="C50" s="15">
        <v>0</v>
      </c>
      <c r="D50" s="15">
        <f t="shared" si="6"/>
        <v>0</v>
      </c>
      <c r="E50" s="15">
        <v>0</v>
      </c>
      <c r="F50" s="15">
        <v>0</v>
      </c>
      <c r="G50" s="15">
        <f t="shared" si="7"/>
        <v>0</v>
      </c>
    </row>
    <row r="51" spans="1:7" x14ac:dyDescent="0.2">
      <c r="A51" s="35"/>
      <c r="B51" s="15"/>
      <c r="C51" s="15"/>
      <c r="D51" s="15"/>
      <c r="E51" s="15"/>
      <c r="F51" s="15"/>
      <c r="G51" s="15"/>
    </row>
    <row r="52" spans="1:7" ht="20.399999999999999" x14ac:dyDescent="0.2">
      <c r="A52" s="35" t="s">
        <v>16</v>
      </c>
      <c r="B52" s="15">
        <v>0</v>
      </c>
      <c r="C52" s="15">
        <v>0</v>
      </c>
      <c r="D52" s="15">
        <f t="shared" si="6"/>
        <v>0</v>
      </c>
      <c r="E52" s="15">
        <v>0</v>
      </c>
      <c r="F52" s="15">
        <v>0</v>
      </c>
      <c r="G52" s="15">
        <f t="shared" si="7"/>
        <v>0</v>
      </c>
    </row>
    <row r="53" spans="1:7" x14ac:dyDescent="0.2">
      <c r="A53" s="35"/>
      <c r="B53" s="15"/>
      <c r="C53" s="15"/>
      <c r="D53" s="15"/>
      <c r="E53" s="15"/>
      <c r="F53" s="15"/>
      <c r="G53" s="15"/>
    </row>
    <row r="54" spans="1:7" ht="20.399999999999999" x14ac:dyDescent="0.2">
      <c r="A54" s="35" t="s">
        <v>17</v>
      </c>
      <c r="B54" s="15">
        <v>0</v>
      </c>
      <c r="C54" s="15">
        <v>0</v>
      </c>
      <c r="D54" s="15">
        <f t="shared" si="6"/>
        <v>0</v>
      </c>
      <c r="E54" s="15">
        <v>0</v>
      </c>
      <c r="F54" s="15">
        <v>0</v>
      </c>
      <c r="G54" s="15">
        <f t="shared" si="7"/>
        <v>0</v>
      </c>
    </row>
    <row r="55" spans="1:7" x14ac:dyDescent="0.2">
      <c r="A55" s="35"/>
      <c r="B55" s="15"/>
      <c r="C55" s="15"/>
      <c r="D55" s="15"/>
      <c r="E55" s="15"/>
      <c r="F55" s="15"/>
      <c r="G55" s="15"/>
    </row>
    <row r="56" spans="1:7" ht="20.399999999999999" x14ac:dyDescent="0.2">
      <c r="A56" s="36" t="s">
        <v>18</v>
      </c>
      <c r="B56" s="15">
        <v>0</v>
      </c>
      <c r="C56" s="15">
        <v>0</v>
      </c>
      <c r="D56" s="15">
        <f t="shared" ref="D56" si="8">B56+C56</f>
        <v>0</v>
      </c>
      <c r="E56" s="15">
        <v>0</v>
      </c>
      <c r="F56" s="15">
        <v>0</v>
      </c>
      <c r="G56" s="15">
        <f t="shared" ref="G56" si="9">D56-E56</f>
        <v>0</v>
      </c>
    </row>
    <row r="57" spans="1:7" x14ac:dyDescent="0.2">
      <c r="A57" s="35"/>
      <c r="B57" s="15"/>
      <c r="C57" s="15"/>
      <c r="D57" s="15"/>
      <c r="E57" s="15"/>
      <c r="F57" s="15"/>
      <c r="G57" s="15"/>
    </row>
    <row r="58" spans="1:7" ht="20.399999999999999" x14ac:dyDescent="0.2">
      <c r="A58" s="35" t="s">
        <v>19</v>
      </c>
      <c r="B58" s="15">
        <v>0</v>
      </c>
      <c r="C58" s="15">
        <v>0</v>
      </c>
      <c r="D58" s="15">
        <f t="shared" si="6"/>
        <v>0</v>
      </c>
      <c r="E58" s="15">
        <v>0</v>
      </c>
      <c r="F58" s="15">
        <v>0</v>
      </c>
      <c r="G58" s="15">
        <f t="shared" si="7"/>
        <v>0</v>
      </c>
    </row>
    <row r="59" spans="1:7" x14ac:dyDescent="0.2">
      <c r="A59" s="35"/>
      <c r="B59" s="15"/>
      <c r="C59" s="15"/>
      <c r="D59" s="15"/>
      <c r="E59" s="15"/>
      <c r="F59" s="15"/>
      <c r="G59" s="15"/>
    </row>
    <row r="60" spans="1:7" x14ac:dyDescent="0.2">
      <c r="A60" s="35" t="s">
        <v>20</v>
      </c>
      <c r="B60" s="15">
        <v>0</v>
      </c>
      <c r="C60" s="15">
        <v>0</v>
      </c>
      <c r="D60" s="15">
        <f t="shared" ref="D60" si="10">B60+C60</f>
        <v>0</v>
      </c>
      <c r="E60" s="15">
        <v>0</v>
      </c>
      <c r="F60" s="15">
        <v>0</v>
      </c>
      <c r="G60" s="15">
        <f t="shared" ref="G60" si="11">D60-E60</f>
        <v>0</v>
      </c>
    </row>
    <row r="61" spans="1:7" x14ac:dyDescent="0.2">
      <c r="A61" s="37"/>
      <c r="B61" s="15"/>
      <c r="C61" s="15"/>
      <c r="D61" s="15"/>
      <c r="E61" s="15"/>
      <c r="F61" s="15"/>
      <c r="G61" s="15"/>
    </row>
    <row r="62" spans="1:7" x14ac:dyDescent="0.2">
      <c r="A62" s="34" t="s">
        <v>8</v>
      </c>
      <c r="B62" s="20">
        <f t="shared" ref="B62:G62" si="12">SUM(B46:B60)</f>
        <v>0</v>
      </c>
      <c r="C62" s="20">
        <f t="shared" si="12"/>
        <v>0</v>
      </c>
      <c r="D62" s="20">
        <f t="shared" si="12"/>
        <v>0</v>
      </c>
      <c r="E62" s="20">
        <f t="shared" si="12"/>
        <v>0</v>
      </c>
      <c r="F62" s="20">
        <f t="shared" si="12"/>
        <v>0</v>
      </c>
      <c r="G62" s="20">
        <f t="shared" si="12"/>
        <v>0</v>
      </c>
    </row>
    <row r="66" spans="1:5" x14ac:dyDescent="0.2">
      <c r="A66" s="1" t="s">
        <v>127</v>
      </c>
    </row>
    <row r="71" spans="1:5" ht="12" x14ac:dyDescent="0.2">
      <c r="A71" s="12" t="s">
        <v>128</v>
      </c>
      <c r="C71" s="46" t="s">
        <v>129</v>
      </c>
      <c r="D71" s="46"/>
      <c r="E71" s="46"/>
    </row>
    <row r="72" spans="1:5" ht="12" x14ac:dyDescent="0.2">
      <c r="A72" s="12" t="s">
        <v>130</v>
      </c>
      <c r="C72" s="46" t="s">
        <v>131</v>
      </c>
      <c r="D72" s="46"/>
      <c r="E72" s="46"/>
    </row>
    <row r="73" spans="1:5" ht="12" x14ac:dyDescent="0.2">
      <c r="A73" s="12" t="s">
        <v>132</v>
      </c>
      <c r="C73" s="46" t="s">
        <v>133</v>
      </c>
      <c r="D73" s="46"/>
      <c r="E73" s="46"/>
    </row>
  </sheetData>
  <sheetProtection formatCells="0" formatColumns="0" formatRows="0" insertRows="0" deleteRows="0" autoFilter="0"/>
  <mergeCells count="9">
    <mergeCell ref="C73:E73"/>
    <mergeCell ref="G2:G3"/>
    <mergeCell ref="G31:G32"/>
    <mergeCell ref="G43:G44"/>
    <mergeCell ref="A1:G1"/>
    <mergeCell ref="A30:G30"/>
    <mergeCell ref="A42:G42"/>
    <mergeCell ref="C71:E71"/>
    <mergeCell ref="C72:E72"/>
  </mergeCells>
  <printOptions horizontalCentered="1"/>
  <pageMargins left="0.70866141732283472" right="0.70866141732283472" top="0.74803149606299213" bottom="0.74803149606299213" header="0.31496062992125984" footer="0.31496062992125984"/>
  <pageSetup scale="68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showGridLines="0" topLeftCell="A11" zoomScaleNormal="100" workbookViewId="0">
      <selection activeCell="I41" sqref="I41"/>
    </sheetView>
  </sheetViews>
  <sheetFormatPr baseColWidth="10" defaultColWidth="12" defaultRowHeight="10.199999999999999" x14ac:dyDescent="0.2"/>
  <cols>
    <col min="1" max="1" width="65.85546875" style="1" customWidth="1"/>
    <col min="2" max="7" width="18.28515625" style="1" customWidth="1"/>
    <col min="8" max="16384" width="12" style="1"/>
  </cols>
  <sheetData>
    <row r="1" spans="1:7" ht="60.75" customHeight="1" x14ac:dyDescent="0.2">
      <c r="A1" s="41" t="s">
        <v>159</v>
      </c>
      <c r="B1" s="50"/>
      <c r="C1" s="50"/>
      <c r="D1" s="50"/>
      <c r="E1" s="50"/>
      <c r="F1" s="50"/>
      <c r="G1" s="51"/>
    </row>
    <row r="2" spans="1:7" x14ac:dyDescent="0.2">
      <c r="A2" s="21"/>
      <c r="B2" s="6" t="s">
        <v>0</v>
      </c>
      <c r="C2" s="7"/>
      <c r="D2" s="7"/>
      <c r="E2" s="7"/>
      <c r="F2" s="8"/>
      <c r="G2" s="44" t="s">
        <v>1</v>
      </c>
    </row>
    <row r="3" spans="1:7" ht="24.9" customHeight="1" x14ac:dyDescent="0.2">
      <c r="A3" s="2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5"/>
    </row>
    <row r="4" spans="1:7" x14ac:dyDescent="0.2">
      <c r="A4" s="38"/>
      <c r="B4" s="19"/>
      <c r="C4" s="19"/>
      <c r="D4" s="19"/>
      <c r="E4" s="19"/>
      <c r="F4" s="19"/>
      <c r="G4" s="19"/>
    </row>
    <row r="5" spans="1:7" x14ac:dyDescent="0.2">
      <c r="A5" s="5" t="s">
        <v>96</v>
      </c>
      <c r="B5" s="16">
        <f t="shared" ref="B5:G5" si="0">SUM(B6:B13)</f>
        <v>88029274.469999999</v>
      </c>
      <c r="C5" s="16">
        <f t="shared" si="0"/>
        <v>5721757.580000001</v>
      </c>
      <c r="D5" s="16">
        <f t="shared" si="0"/>
        <v>93751032.050000012</v>
      </c>
      <c r="E5" s="16">
        <f t="shared" si="0"/>
        <v>59386119.420000002</v>
      </c>
      <c r="F5" s="16">
        <f t="shared" si="0"/>
        <v>59386119.420000002</v>
      </c>
      <c r="G5" s="16">
        <f t="shared" si="0"/>
        <v>34364912.630000003</v>
      </c>
    </row>
    <row r="6" spans="1:7" x14ac:dyDescent="0.2">
      <c r="A6" s="39" t="s">
        <v>97</v>
      </c>
      <c r="B6" s="15">
        <v>7964811.5099999998</v>
      </c>
      <c r="C6" s="15">
        <v>167749.6</v>
      </c>
      <c r="D6" s="15">
        <f>B6+C6</f>
        <v>8132561.1099999994</v>
      </c>
      <c r="E6" s="15">
        <v>5459219.3200000003</v>
      </c>
      <c r="F6" s="15">
        <v>5459219.3200000003</v>
      </c>
      <c r="G6" s="15">
        <f>D6-E6</f>
        <v>2673341.7899999991</v>
      </c>
    </row>
    <row r="7" spans="1:7" x14ac:dyDescent="0.2">
      <c r="A7" s="39" t="s">
        <v>98</v>
      </c>
      <c r="B7" s="15">
        <v>741649.58</v>
      </c>
      <c r="C7" s="15">
        <v>54000</v>
      </c>
      <c r="D7" s="15">
        <f t="shared" ref="D7:D13" si="1">B7+C7</f>
        <v>795649.58</v>
      </c>
      <c r="E7" s="15">
        <v>388279.03</v>
      </c>
      <c r="F7" s="15">
        <v>388279.03</v>
      </c>
      <c r="G7" s="15">
        <f t="shared" ref="G7:G13" si="2">D7-E7</f>
        <v>407370.54999999993</v>
      </c>
    </row>
    <row r="8" spans="1:7" x14ac:dyDescent="0.2">
      <c r="A8" s="39" t="s">
        <v>99</v>
      </c>
      <c r="B8" s="15">
        <v>24252399.030000001</v>
      </c>
      <c r="C8" s="15">
        <v>5733904.9500000002</v>
      </c>
      <c r="D8" s="15">
        <f t="shared" si="1"/>
        <v>29986303.98</v>
      </c>
      <c r="E8" s="15">
        <v>21877630.559999999</v>
      </c>
      <c r="F8" s="15">
        <v>21877630.559999999</v>
      </c>
      <c r="G8" s="15">
        <f t="shared" si="2"/>
        <v>8108673.4200000018</v>
      </c>
    </row>
    <row r="9" spans="1:7" x14ac:dyDescent="0.2">
      <c r="A9" s="39" t="s">
        <v>100</v>
      </c>
      <c r="B9" s="15">
        <v>0</v>
      </c>
      <c r="C9" s="15">
        <v>0</v>
      </c>
      <c r="D9" s="15">
        <f t="shared" si="1"/>
        <v>0</v>
      </c>
      <c r="E9" s="15">
        <v>0</v>
      </c>
      <c r="F9" s="15">
        <v>0</v>
      </c>
      <c r="G9" s="15">
        <f t="shared" si="2"/>
        <v>0</v>
      </c>
    </row>
    <row r="10" spans="1:7" x14ac:dyDescent="0.2">
      <c r="A10" s="39" t="s">
        <v>101</v>
      </c>
      <c r="B10" s="15">
        <v>9616188.0700000003</v>
      </c>
      <c r="C10" s="15">
        <v>-599105.98</v>
      </c>
      <c r="D10" s="15">
        <f t="shared" si="1"/>
        <v>9017082.0899999999</v>
      </c>
      <c r="E10" s="15">
        <v>4410838.2699999996</v>
      </c>
      <c r="F10" s="15">
        <v>4410838.2699999996</v>
      </c>
      <c r="G10" s="15">
        <f t="shared" si="2"/>
        <v>4606243.82</v>
      </c>
    </row>
    <row r="11" spans="1:7" x14ac:dyDescent="0.2">
      <c r="A11" s="39" t="s">
        <v>102</v>
      </c>
      <c r="B11" s="15">
        <v>0</v>
      </c>
      <c r="C11" s="15">
        <v>0</v>
      </c>
      <c r="D11" s="15">
        <f t="shared" si="1"/>
        <v>0</v>
      </c>
      <c r="E11" s="15">
        <v>0</v>
      </c>
      <c r="F11" s="15">
        <v>0</v>
      </c>
      <c r="G11" s="15">
        <f t="shared" si="2"/>
        <v>0</v>
      </c>
    </row>
    <row r="12" spans="1:7" x14ac:dyDescent="0.2">
      <c r="A12" s="39" t="s">
        <v>103</v>
      </c>
      <c r="B12" s="15">
        <v>14914947.59</v>
      </c>
      <c r="C12" s="15">
        <v>609515.36</v>
      </c>
      <c r="D12" s="15">
        <f t="shared" si="1"/>
        <v>15524462.949999999</v>
      </c>
      <c r="E12" s="15">
        <v>10139235.01</v>
      </c>
      <c r="F12" s="15">
        <v>10139235.01</v>
      </c>
      <c r="G12" s="15">
        <f t="shared" si="2"/>
        <v>5385227.9399999995</v>
      </c>
    </row>
    <row r="13" spans="1:7" x14ac:dyDescent="0.2">
      <c r="A13" s="39" t="s">
        <v>53</v>
      </c>
      <c r="B13" s="15">
        <v>30539278.690000001</v>
      </c>
      <c r="C13" s="15">
        <v>-244306.35</v>
      </c>
      <c r="D13" s="15">
        <f t="shared" si="1"/>
        <v>30294972.34</v>
      </c>
      <c r="E13" s="15">
        <v>17110917.23</v>
      </c>
      <c r="F13" s="15">
        <v>17110917.23</v>
      </c>
      <c r="G13" s="15">
        <f t="shared" si="2"/>
        <v>13184055.109999999</v>
      </c>
    </row>
    <row r="14" spans="1:7" x14ac:dyDescent="0.2">
      <c r="A14" s="40"/>
      <c r="B14" s="15"/>
      <c r="C14" s="15"/>
      <c r="D14" s="15"/>
      <c r="E14" s="15"/>
      <c r="F14" s="15"/>
      <c r="G14" s="15"/>
    </row>
    <row r="15" spans="1:7" x14ac:dyDescent="0.2">
      <c r="A15" s="5" t="s">
        <v>104</v>
      </c>
      <c r="B15" s="16">
        <f t="shared" ref="B15:G15" si="3">SUM(B16:B22)</f>
        <v>57719038.75</v>
      </c>
      <c r="C15" s="16">
        <f t="shared" si="3"/>
        <v>577103.50999999978</v>
      </c>
      <c r="D15" s="16">
        <f t="shared" si="3"/>
        <v>58296142.260000005</v>
      </c>
      <c r="E15" s="16">
        <f t="shared" si="3"/>
        <v>29448559.690000001</v>
      </c>
      <c r="F15" s="16">
        <f t="shared" si="3"/>
        <v>29448559.690000001</v>
      </c>
      <c r="G15" s="16">
        <f t="shared" si="3"/>
        <v>28847582.57</v>
      </c>
    </row>
    <row r="16" spans="1:7" x14ac:dyDescent="0.2">
      <c r="A16" s="39" t="s">
        <v>105</v>
      </c>
      <c r="B16" s="15">
        <v>0</v>
      </c>
      <c r="C16" s="15">
        <v>0</v>
      </c>
      <c r="D16" s="15">
        <f>B16+C16</f>
        <v>0</v>
      </c>
      <c r="E16" s="15">
        <v>0</v>
      </c>
      <c r="F16" s="15">
        <v>0</v>
      </c>
      <c r="G16" s="15">
        <f t="shared" ref="G16:G22" si="4">D16-E16</f>
        <v>0</v>
      </c>
    </row>
    <row r="17" spans="1:7" x14ac:dyDescent="0.2">
      <c r="A17" s="39" t="s">
        <v>106</v>
      </c>
      <c r="B17" s="15">
        <v>35059535.810000002</v>
      </c>
      <c r="C17" s="15">
        <v>7067534.3099999996</v>
      </c>
      <c r="D17" s="15">
        <f t="shared" ref="D17:D22" si="5">B17+C17</f>
        <v>42127070.120000005</v>
      </c>
      <c r="E17" s="15">
        <v>17164227.010000002</v>
      </c>
      <c r="F17" s="15">
        <v>17164227.010000002</v>
      </c>
      <c r="G17" s="15">
        <f t="shared" si="4"/>
        <v>24962843.110000003</v>
      </c>
    </row>
    <row r="18" spans="1:7" x14ac:dyDescent="0.2">
      <c r="A18" s="39" t="s">
        <v>107</v>
      </c>
      <c r="B18" s="15">
        <v>0</v>
      </c>
      <c r="C18" s="15">
        <v>0</v>
      </c>
      <c r="D18" s="15">
        <f t="shared" si="5"/>
        <v>0</v>
      </c>
      <c r="E18" s="15">
        <v>0</v>
      </c>
      <c r="F18" s="15">
        <v>0</v>
      </c>
      <c r="G18" s="15">
        <f t="shared" si="4"/>
        <v>0</v>
      </c>
    </row>
    <row r="19" spans="1:7" x14ac:dyDescent="0.2">
      <c r="A19" s="39" t="s">
        <v>108</v>
      </c>
      <c r="B19" s="15">
        <v>8275020</v>
      </c>
      <c r="C19" s="15">
        <v>434209.94</v>
      </c>
      <c r="D19" s="15">
        <f t="shared" si="5"/>
        <v>8709229.9399999995</v>
      </c>
      <c r="E19" s="15">
        <v>7401741.7699999996</v>
      </c>
      <c r="F19" s="15">
        <v>7401741.7699999996</v>
      </c>
      <c r="G19" s="15">
        <f t="shared" si="4"/>
        <v>1307488.17</v>
      </c>
    </row>
    <row r="20" spans="1:7" x14ac:dyDescent="0.2">
      <c r="A20" s="39" t="s">
        <v>109</v>
      </c>
      <c r="B20" s="15">
        <v>0</v>
      </c>
      <c r="C20" s="15">
        <v>0</v>
      </c>
      <c r="D20" s="15">
        <f t="shared" si="5"/>
        <v>0</v>
      </c>
      <c r="E20" s="15">
        <v>0</v>
      </c>
      <c r="F20" s="15">
        <v>0</v>
      </c>
      <c r="G20" s="15">
        <f t="shared" si="4"/>
        <v>0</v>
      </c>
    </row>
    <row r="21" spans="1:7" x14ac:dyDescent="0.2">
      <c r="A21" s="39" t="s">
        <v>110</v>
      </c>
      <c r="B21" s="15">
        <v>0</v>
      </c>
      <c r="C21" s="15">
        <v>0</v>
      </c>
      <c r="D21" s="15">
        <f t="shared" si="5"/>
        <v>0</v>
      </c>
      <c r="E21" s="15">
        <v>0</v>
      </c>
      <c r="F21" s="15">
        <v>0</v>
      </c>
      <c r="G21" s="15">
        <f t="shared" si="4"/>
        <v>0</v>
      </c>
    </row>
    <row r="22" spans="1:7" x14ac:dyDescent="0.2">
      <c r="A22" s="39" t="s">
        <v>111</v>
      </c>
      <c r="B22" s="15">
        <v>14384482.939999999</v>
      </c>
      <c r="C22" s="15">
        <v>-6924640.7400000002</v>
      </c>
      <c r="D22" s="15">
        <f t="shared" si="5"/>
        <v>7459842.1999999993</v>
      </c>
      <c r="E22" s="15">
        <v>4882590.91</v>
      </c>
      <c r="F22" s="15">
        <v>4882590.91</v>
      </c>
      <c r="G22" s="15">
        <f t="shared" si="4"/>
        <v>2577251.2899999991</v>
      </c>
    </row>
    <row r="23" spans="1:7" x14ac:dyDescent="0.2">
      <c r="A23" s="40"/>
      <c r="B23" s="15"/>
      <c r="C23" s="15"/>
      <c r="D23" s="15"/>
      <c r="E23" s="15"/>
      <c r="F23" s="15"/>
      <c r="G23" s="15"/>
    </row>
    <row r="24" spans="1:7" x14ac:dyDescent="0.2">
      <c r="A24" s="5" t="s">
        <v>112</v>
      </c>
      <c r="B24" s="16">
        <f t="shared" ref="B24:G24" si="6">SUM(B25:B33)</f>
        <v>1376586.78</v>
      </c>
      <c r="C24" s="16">
        <f t="shared" si="6"/>
        <v>4002286</v>
      </c>
      <c r="D24" s="16">
        <f t="shared" si="6"/>
        <v>5378872.7800000003</v>
      </c>
      <c r="E24" s="16">
        <f t="shared" si="6"/>
        <v>4771331.3999999994</v>
      </c>
      <c r="F24" s="16">
        <f t="shared" si="6"/>
        <v>4771331.3999999994</v>
      </c>
      <c r="G24" s="16">
        <f t="shared" si="6"/>
        <v>607541.38000000082</v>
      </c>
    </row>
    <row r="25" spans="1:7" x14ac:dyDescent="0.2">
      <c r="A25" s="39" t="s">
        <v>113</v>
      </c>
      <c r="B25" s="15">
        <v>682905.3</v>
      </c>
      <c r="C25" s="15">
        <v>-66091.5</v>
      </c>
      <c r="D25" s="15">
        <f>B25+C25</f>
        <v>616813.80000000005</v>
      </c>
      <c r="E25" s="15">
        <v>369062.51</v>
      </c>
      <c r="F25" s="15">
        <v>369062.51</v>
      </c>
      <c r="G25" s="15">
        <f t="shared" ref="G25:G33" si="7">D25-E25</f>
        <v>247751.29000000004</v>
      </c>
    </row>
    <row r="26" spans="1:7" x14ac:dyDescent="0.2">
      <c r="A26" s="39" t="s">
        <v>114</v>
      </c>
      <c r="B26" s="15">
        <v>0</v>
      </c>
      <c r="C26" s="15">
        <v>0</v>
      </c>
      <c r="D26" s="15">
        <f t="shared" ref="D26:D33" si="8">B26+C26</f>
        <v>0</v>
      </c>
      <c r="E26" s="15">
        <v>0</v>
      </c>
      <c r="F26" s="15">
        <v>0</v>
      </c>
      <c r="G26" s="15">
        <f t="shared" si="7"/>
        <v>0</v>
      </c>
    </row>
    <row r="27" spans="1:7" x14ac:dyDescent="0.2">
      <c r="A27" s="39" t="s">
        <v>115</v>
      </c>
      <c r="B27" s="15">
        <v>0</v>
      </c>
      <c r="C27" s="15">
        <v>0</v>
      </c>
      <c r="D27" s="15">
        <f t="shared" si="8"/>
        <v>0</v>
      </c>
      <c r="E27" s="15">
        <v>0</v>
      </c>
      <c r="F27" s="15">
        <v>0</v>
      </c>
      <c r="G27" s="15">
        <f t="shared" si="7"/>
        <v>0</v>
      </c>
    </row>
    <row r="28" spans="1:7" x14ac:dyDescent="0.2">
      <c r="A28" s="39" t="s">
        <v>116</v>
      </c>
      <c r="B28" s="15">
        <v>0</v>
      </c>
      <c r="C28" s="15">
        <v>0</v>
      </c>
      <c r="D28" s="15">
        <f t="shared" si="8"/>
        <v>0</v>
      </c>
      <c r="E28" s="15">
        <v>0</v>
      </c>
      <c r="F28" s="15">
        <v>0</v>
      </c>
      <c r="G28" s="15">
        <f t="shared" si="7"/>
        <v>0</v>
      </c>
    </row>
    <row r="29" spans="1:7" x14ac:dyDescent="0.2">
      <c r="A29" s="39" t="s">
        <v>117</v>
      </c>
      <c r="B29" s="15">
        <v>0</v>
      </c>
      <c r="C29" s="15">
        <v>0</v>
      </c>
      <c r="D29" s="15">
        <f t="shared" si="8"/>
        <v>0</v>
      </c>
      <c r="E29" s="15">
        <v>0</v>
      </c>
      <c r="F29" s="15">
        <v>0</v>
      </c>
      <c r="G29" s="15">
        <f t="shared" si="7"/>
        <v>0</v>
      </c>
    </row>
    <row r="30" spans="1:7" x14ac:dyDescent="0.2">
      <c r="A30" s="39" t="s">
        <v>118</v>
      </c>
      <c r="B30" s="15">
        <v>0</v>
      </c>
      <c r="C30" s="15">
        <v>0</v>
      </c>
      <c r="D30" s="15">
        <f t="shared" si="8"/>
        <v>0</v>
      </c>
      <c r="E30" s="15">
        <v>0</v>
      </c>
      <c r="F30" s="15">
        <v>0</v>
      </c>
      <c r="G30" s="15">
        <f t="shared" si="7"/>
        <v>0</v>
      </c>
    </row>
    <row r="31" spans="1:7" x14ac:dyDescent="0.2">
      <c r="A31" s="39" t="s">
        <v>119</v>
      </c>
      <c r="B31" s="15">
        <v>693681.48</v>
      </c>
      <c r="C31" s="15">
        <v>4068377.5</v>
      </c>
      <c r="D31" s="15">
        <f t="shared" si="8"/>
        <v>4762058.9800000004</v>
      </c>
      <c r="E31" s="15">
        <v>4402268.8899999997</v>
      </c>
      <c r="F31" s="15">
        <v>4402268.8899999997</v>
      </c>
      <c r="G31" s="15">
        <f t="shared" si="7"/>
        <v>359790.09000000078</v>
      </c>
    </row>
    <row r="32" spans="1:7" x14ac:dyDescent="0.2">
      <c r="A32" s="39" t="s">
        <v>120</v>
      </c>
      <c r="B32" s="15">
        <v>0</v>
      </c>
      <c r="C32" s="15">
        <v>0</v>
      </c>
      <c r="D32" s="15">
        <f t="shared" si="8"/>
        <v>0</v>
      </c>
      <c r="E32" s="15">
        <v>0</v>
      </c>
      <c r="F32" s="15">
        <v>0</v>
      </c>
      <c r="G32" s="15">
        <f t="shared" si="7"/>
        <v>0</v>
      </c>
    </row>
    <row r="33" spans="1:7" x14ac:dyDescent="0.2">
      <c r="A33" s="39" t="s">
        <v>121</v>
      </c>
      <c r="B33" s="15">
        <v>0</v>
      </c>
      <c r="C33" s="15">
        <v>0</v>
      </c>
      <c r="D33" s="15">
        <f t="shared" si="8"/>
        <v>0</v>
      </c>
      <c r="E33" s="15">
        <v>0</v>
      </c>
      <c r="F33" s="15">
        <v>0</v>
      </c>
      <c r="G33" s="15">
        <f t="shared" si="7"/>
        <v>0</v>
      </c>
    </row>
    <row r="34" spans="1:7" x14ac:dyDescent="0.2">
      <c r="A34" s="40"/>
      <c r="B34" s="15"/>
      <c r="C34" s="15"/>
      <c r="D34" s="15"/>
      <c r="E34" s="15"/>
      <c r="F34" s="15"/>
      <c r="G34" s="15"/>
    </row>
    <row r="35" spans="1:7" x14ac:dyDescent="0.2">
      <c r="A35" s="5" t="s">
        <v>122</v>
      </c>
      <c r="B35" s="16">
        <f t="shared" ref="B35:G35" si="9">SUM(B36:B39)</f>
        <v>0</v>
      </c>
      <c r="C35" s="16">
        <f t="shared" si="9"/>
        <v>0</v>
      </c>
      <c r="D35" s="16">
        <f t="shared" si="9"/>
        <v>0</v>
      </c>
      <c r="E35" s="16">
        <f t="shared" si="9"/>
        <v>0</v>
      </c>
      <c r="F35" s="16">
        <f t="shared" si="9"/>
        <v>0</v>
      </c>
      <c r="G35" s="16">
        <f t="shared" si="9"/>
        <v>0</v>
      </c>
    </row>
    <row r="36" spans="1:7" x14ac:dyDescent="0.2">
      <c r="A36" s="39" t="s">
        <v>123</v>
      </c>
      <c r="B36" s="15">
        <v>0</v>
      </c>
      <c r="C36" s="15">
        <v>0</v>
      </c>
      <c r="D36" s="15">
        <f>B36+C36</f>
        <v>0</v>
      </c>
      <c r="E36" s="15">
        <v>0</v>
      </c>
      <c r="F36" s="15">
        <v>0</v>
      </c>
      <c r="G36" s="15">
        <f t="shared" ref="G36:G39" si="10">D36-E36</f>
        <v>0</v>
      </c>
    </row>
    <row r="37" spans="1:7" ht="20.399999999999999" x14ac:dyDescent="0.2">
      <c r="A37" s="39" t="s">
        <v>124</v>
      </c>
      <c r="B37" s="15">
        <v>0</v>
      </c>
      <c r="C37" s="15">
        <v>0</v>
      </c>
      <c r="D37" s="15">
        <f t="shared" ref="D37:D39" si="11">B37+C37</f>
        <v>0</v>
      </c>
      <c r="E37" s="15">
        <v>0</v>
      </c>
      <c r="F37" s="15">
        <v>0</v>
      </c>
      <c r="G37" s="15">
        <f t="shared" si="10"/>
        <v>0</v>
      </c>
    </row>
    <row r="38" spans="1:7" x14ac:dyDescent="0.2">
      <c r="A38" s="39" t="s">
        <v>125</v>
      </c>
      <c r="B38" s="15">
        <v>0</v>
      </c>
      <c r="C38" s="15">
        <v>0</v>
      </c>
      <c r="D38" s="15">
        <f t="shared" si="11"/>
        <v>0</v>
      </c>
      <c r="E38" s="15">
        <v>0</v>
      </c>
      <c r="F38" s="15">
        <v>0</v>
      </c>
      <c r="G38" s="15">
        <f t="shared" si="10"/>
        <v>0</v>
      </c>
    </row>
    <row r="39" spans="1:7" x14ac:dyDescent="0.2">
      <c r="A39" s="39" t="s">
        <v>126</v>
      </c>
      <c r="B39" s="15">
        <v>0</v>
      </c>
      <c r="C39" s="15">
        <v>0</v>
      </c>
      <c r="D39" s="15">
        <f t="shared" si="11"/>
        <v>0</v>
      </c>
      <c r="E39" s="15">
        <v>0</v>
      </c>
      <c r="F39" s="15">
        <v>0</v>
      </c>
      <c r="G39" s="15">
        <f t="shared" si="10"/>
        <v>0</v>
      </c>
    </row>
    <row r="40" spans="1:7" x14ac:dyDescent="0.2">
      <c r="A40" s="40"/>
      <c r="B40" s="15"/>
      <c r="C40" s="15"/>
      <c r="D40" s="15"/>
      <c r="E40" s="15"/>
      <c r="F40" s="15"/>
      <c r="G40" s="15"/>
    </row>
    <row r="41" spans="1:7" x14ac:dyDescent="0.2">
      <c r="A41" s="34" t="s">
        <v>8</v>
      </c>
      <c r="B41" s="20">
        <f t="shared" ref="B41:G41" si="12">SUM(B35+B24+B15+B5)</f>
        <v>147124900</v>
      </c>
      <c r="C41" s="20">
        <f t="shared" si="12"/>
        <v>10301147.09</v>
      </c>
      <c r="D41" s="20">
        <f t="shared" si="12"/>
        <v>157426047.09000003</v>
      </c>
      <c r="E41" s="20">
        <f t="shared" si="12"/>
        <v>93606010.510000005</v>
      </c>
      <c r="F41" s="20">
        <f t="shared" si="12"/>
        <v>93606010.510000005</v>
      </c>
      <c r="G41" s="20">
        <f t="shared" si="12"/>
        <v>63820036.580000006</v>
      </c>
    </row>
    <row r="45" spans="1:7" ht="13.2" x14ac:dyDescent="0.2">
      <c r="A45" s="13" t="s">
        <v>134</v>
      </c>
      <c r="B45"/>
    </row>
    <row r="52" spans="1:5" ht="12" x14ac:dyDescent="0.2">
      <c r="A52" s="12" t="s">
        <v>128</v>
      </c>
      <c r="C52" s="46" t="s">
        <v>129</v>
      </c>
      <c r="D52" s="46"/>
      <c r="E52" s="46"/>
    </row>
    <row r="53" spans="1:5" ht="12" x14ac:dyDescent="0.2">
      <c r="A53" s="12" t="s">
        <v>130</v>
      </c>
      <c r="C53" s="46" t="s">
        <v>131</v>
      </c>
      <c r="D53" s="46"/>
      <c r="E53" s="46"/>
    </row>
    <row r="54" spans="1:5" ht="12" x14ac:dyDescent="0.2">
      <c r="A54" s="12" t="s">
        <v>132</v>
      </c>
      <c r="C54" s="46" t="s">
        <v>133</v>
      </c>
      <c r="D54" s="46"/>
      <c r="E54" s="46"/>
    </row>
  </sheetData>
  <sheetProtection formatCells="0" formatColumns="0" formatRows="0" autoFilter="0"/>
  <mergeCells count="5">
    <mergeCell ref="G2:G3"/>
    <mergeCell ref="A1:G1"/>
    <mergeCell ref="C52:E52"/>
    <mergeCell ref="C53:E53"/>
    <mergeCell ref="C54:E54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B60905-9023-4236-9889-BAA0F1C2E4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2025-07-17T08:43:13Z</cp:lastPrinted>
  <dcterms:created xsi:type="dcterms:W3CDTF">2014-02-10T03:37:14Z</dcterms:created>
  <dcterms:modified xsi:type="dcterms:W3CDTF">2025-10-13T04:07:56Z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